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قائمة المركز المالي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45" i="1" l="1"/>
  <c r="B21" i="1" l="1"/>
  <c r="B35" i="1"/>
  <c r="B47" i="1" l="1"/>
  <c r="B49" i="1" l="1"/>
  <c r="C49" i="1" l="1"/>
  <c r="C21" i="1" l="1"/>
  <c r="C35" i="1"/>
  <c r="C45" i="1"/>
  <c r="D47" i="1" l="1"/>
  <c r="D49" i="1" s="1"/>
  <c r="D45" i="1"/>
  <c r="D35" i="1"/>
  <c r="D21" i="1"/>
  <c r="C47" i="1" l="1"/>
  <c r="E45" i="1" l="1"/>
  <c r="E21" i="1"/>
  <c r="F45" i="1"/>
  <c r="E35" i="1"/>
  <c r="F35" i="1"/>
  <c r="F21" i="1"/>
  <c r="E47" i="1" l="1"/>
  <c r="E49" i="1" s="1"/>
  <c r="F47" i="1"/>
  <c r="G45" i="1"/>
  <c r="G35" i="1"/>
  <c r="G21" i="1"/>
  <c r="O45" i="1"/>
  <c r="N45" i="1"/>
  <c r="M45" i="1"/>
  <c r="M47" i="1" s="1"/>
  <c r="L45" i="1"/>
  <c r="K45" i="1"/>
  <c r="J45" i="1"/>
  <c r="I45" i="1"/>
  <c r="I47" i="1" s="1"/>
  <c r="H44" i="1"/>
  <c r="H43" i="1"/>
  <c r="H41" i="1"/>
  <c r="H40" i="1"/>
  <c r="H39" i="1"/>
  <c r="H38" i="1"/>
  <c r="O35" i="1"/>
  <c r="N35" i="1"/>
  <c r="M35" i="1"/>
  <c r="L35" i="1"/>
  <c r="K35" i="1"/>
  <c r="J35" i="1"/>
  <c r="I35" i="1"/>
  <c r="H33" i="1"/>
  <c r="H32" i="1"/>
  <c r="H30" i="1"/>
  <c r="H29" i="1"/>
  <c r="H28" i="1"/>
  <c r="H27" i="1"/>
  <c r="H25" i="1"/>
  <c r="O21" i="1"/>
  <c r="N21" i="1"/>
  <c r="M21" i="1"/>
  <c r="L21" i="1"/>
  <c r="K21" i="1"/>
  <c r="J21" i="1"/>
  <c r="I21" i="1"/>
  <c r="H20" i="1"/>
  <c r="H19" i="1"/>
  <c r="H18" i="1"/>
  <c r="H17" i="1"/>
  <c r="H16" i="1"/>
  <c r="H15" i="1"/>
  <c r="H13" i="1"/>
  <c r="H12" i="1"/>
  <c r="H11" i="1"/>
  <c r="H10" i="1"/>
  <c r="H8" i="1"/>
  <c r="H7" i="1"/>
  <c r="G47" i="1" l="1"/>
  <c r="J47" i="1"/>
  <c r="J49" i="1" s="1"/>
  <c r="L47" i="1"/>
  <c r="L49" i="1" s="1"/>
  <c r="M49" i="1"/>
  <c r="N47" i="1"/>
  <c r="N49" i="1" s="1"/>
  <c r="H35" i="1"/>
  <c r="H21" i="1"/>
  <c r="H45" i="1"/>
  <c r="K47" i="1"/>
  <c r="K49" i="1" s="1"/>
  <c r="O47" i="1"/>
  <c r="O49" i="1" s="1"/>
  <c r="H47" i="1" l="1"/>
</calcChain>
</file>

<file path=xl/sharedStrings.xml><?xml version="1.0" encoding="utf-8"?>
<sst xmlns="http://schemas.openxmlformats.org/spreadsheetml/2006/main" count="115" uniqueCount="83">
  <si>
    <t>قائمة المركز المالي</t>
  </si>
  <si>
    <t>Statement of Financial Position</t>
  </si>
  <si>
    <t>البيان</t>
  </si>
  <si>
    <t>Statemetn of Financial Position</t>
  </si>
  <si>
    <t>الموجودات:</t>
  </si>
  <si>
    <t>Assets</t>
  </si>
  <si>
    <t>النقدية وما يعادل النقد</t>
  </si>
  <si>
    <t>The equivalent of cash and cash</t>
  </si>
  <si>
    <t>ودائع لاجل لدى المصارف</t>
  </si>
  <si>
    <t>Deposits at banks</t>
  </si>
  <si>
    <t>عملاء مدينون وسطاء ووكلاء تأمين</t>
  </si>
  <si>
    <t xml:space="preserve">clients liable,  agents and insurance brokers    </t>
  </si>
  <si>
    <t xml:space="preserve">حسابات مدينة من شركات التأمين واعادة التأمين </t>
  </si>
  <si>
    <t>Accounts receivable from insurance companies and reinsurance</t>
  </si>
  <si>
    <t>حصة معيدي التأمين من الاحتياطات الفنية و الحسابية</t>
  </si>
  <si>
    <t>Reinsurers' share of technical and mathematical  provision</t>
  </si>
  <si>
    <t>ذمم مدينة - أطراف مقربة</t>
  </si>
  <si>
    <t>Accounts receivable - related parties</t>
  </si>
  <si>
    <t>ذمم مساهمين- فروق عملة</t>
  </si>
  <si>
    <t>-</t>
  </si>
  <si>
    <t>Receivables shareholders - currency differences</t>
  </si>
  <si>
    <t>فوائد مستحقة غير مقبوضة و موجودات أخرى</t>
  </si>
  <si>
    <t>Accrued interest and other receivables</t>
  </si>
  <si>
    <t xml:space="preserve">استثمارات عقارية </t>
  </si>
  <si>
    <t>Property investments</t>
  </si>
  <si>
    <t>استثمارات في شركة تطوير عقارية</t>
  </si>
  <si>
    <t>Investments in real estate development company</t>
  </si>
  <si>
    <t>الموجودات الثابتة المادية ( بعد تنزيل الاستهلاك المتراكم)</t>
  </si>
  <si>
    <t>Fixed Assets (after deducting accumulated depreciation)</t>
  </si>
  <si>
    <t>الموجودات الثابتة غير المادية ( بعد تنزيل الاستهلاك المتراكم)</t>
  </si>
  <si>
    <t>Intangible fixed assets (after deducting accumulated depreciation)</t>
  </si>
  <si>
    <t xml:space="preserve">وديعة مجمدة لصالح هيئة الإشراف على التأمين </t>
  </si>
  <si>
    <t>Frozen deposit in favor of Insurance Supervisory Commission</t>
  </si>
  <si>
    <t>مجموع الموجودات</t>
  </si>
  <si>
    <t>Total Assets</t>
  </si>
  <si>
    <t>المطاليب وحقوق المساهمين:</t>
  </si>
  <si>
    <t xml:space="preserve"> Liabilities and Shareholders Equity</t>
  </si>
  <si>
    <t>المطاليب:</t>
  </si>
  <si>
    <t xml:space="preserve"> Liabilities</t>
  </si>
  <si>
    <t xml:space="preserve">حسابات دائنة  لشركات التأمين واعادة التأمين </t>
  </si>
  <si>
    <t>Accounts payable to insurance companies and reinsurance</t>
  </si>
  <si>
    <t xml:space="preserve">عملاء  دائنون ووكلاء تأمين </t>
  </si>
  <si>
    <t>Customer Accounts payable and insurance agents</t>
  </si>
  <si>
    <t>الاحتياطات الفنية والحسابية</t>
  </si>
  <si>
    <t xml:space="preserve"> Mathematical and Technical Provisions</t>
  </si>
  <si>
    <t>ذمم دائنة - أطراف مقربة</t>
  </si>
  <si>
    <t>Accounts payable - related parties</t>
  </si>
  <si>
    <t>ذمم دائنة ودائنون مختلفون</t>
  </si>
  <si>
    <t>Accounts payable</t>
  </si>
  <si>
    <t xml:space="preserve">مؤونة ضريبة الدخل </t>
  </si>
  <si>
    <t>Income tax provision</t>
  </si>
  <si>
    <t>مؤونة مواجهة مخاطر وأعباء مالية محتملة</t>
  </si>
  <si>
    <t>A provision for potential risks</t>
  </si>
  <si>
    <t xml:space="preserve">مخصص قضايا </t>
  </si>
  <si>
    <t>Provision for issues</t>
  </si>
  <si>
    <t>مجموع الالتزامات</t>
  </si>
  <si>
    <t>Total liabilities</t>
  </si>
  <si>
    <t>حقوق المساهمين:</t>
  </si>
  <si>
    <t xml:space="preserve"> Shareholders Equity</t>
  </si>
  <si>
    <t xml:space="preserve">رأس المال </t>
  </si>
  <si>
    <t>share capital</t>
  </si>
  <si>
    <t xml:space="preserve">إحتياطي قانوني </t>
  </si>
  <si>
    <t>Compulsory Reserves</t>
  </si>
  <si>
    <t xml:space="preserve">إحتياطي اختياري </t>
  </si>
  <si>
    <t>Voluntary Reserve</t>
  </si>
  <si>
    <t xml:space="preserve">فروقات اسعار الصرف غير المحققة </t>
  </si>
  <si>
    <t>Exchange differences unrealized</t>
  </si>
  <si>
    <t xml:space="preserve">أرباح مدورة </t>
  </si>
  <si>
    <t>Retained earnings</t>
  </si>
  <si>
    <t>أرباح السنة</t>
  </si>
  <si>
    <t>Profit for the year</t>
  </si>
  <si>
    <t xml:space="preserve">مجموع حقوق المساهمين </t>
  </si>
  <si>
    <t>Total Equity</t>
  </si>
  <si>
    <t xml:space="preserve">مجموع الإلتزامات وحقوق المساهمين </t>
  </si>
  <si>
    <t>Total Liabilities and Equity</t>
  </si>
  <si>
    <t xml:space="preserve">استثمارات مالية متوفرة للبيع </t>
  </si>
  <si>
    <t>Investments available for sale financial</t>
  </si>
  <si>
    <t>Deferred Income Tax Liabilities</t>
  </si>
  <si>
    <t xml:space="preserve">مطلوبات ضريبية مؤجلة </t>
  </si>
  <si>
    <t>التغير المتراكم في القيمة العادلة للاستثمارات المالية المتوفرة للبيع</t>
  </si>
  <si>
    <t>Accumulated Change in Fair Value</t>
  </si>
  <si>
    <t xml:space="preserve">قرض مصرفي </t>
  </si>
  <si>
    <t>UIC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</si>
</sst>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sz val="13"/>
      <name val="Arabic Transparent"/>
      <charset val="178"/>
    </font>
    <font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  <font>
      <b/>
      <sz val="18"/>
      <color rgb="FFC00000"/>
      <name val="Arabic Transparent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5" fillId="2" borderId="0" xfId="0" applyFont="1" applyFill="1" applyBorder="1" applyAlignment="1">
      <alignment horizontal="right" vertic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5" fillId="2" borderId="0" xfId="0" applyFont="1" applyFill="1" applyBorder="1" applyAlignment="1">
      <alignment horizontal="left" vertical="center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0" fillId="0" borderId="0" xfId="0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NumberFormat="1" applyFont="1" applyFill="1" applyBorder="1" applyAlignment="1">
      <alignment horizontal="center"/>
    </xf>
    <xf numFmtId="0" fontId="8" fillId="4" borderId="2" xfId="0" applyFont="1" applyFill="1" applyBorder="1"/>
    <xf numFmtId="0" fontId="9" fillId="0" borderId="6" xfId="0" applyFont="1" applyFill="1" applyBorder="1"/>
    <xf numFmtId="0" fontId="10" fillId="0" borderId="6" xfId="0" applyFont="1" applyFill="1" applyBorder="1"/>
    <xf numFmtId="3" fontId="10" fillId="0" borderId="6" xfId="0" applyNumberFormat="1" applyFont="1" applyFill="1" applyBorder="1"/>
    <xf numFmtId="37" fontId="9" fillId="0" borderId="2" xfId="0" applyNumberFormat="1" applyFont="1" applyFill="1" applyBorder="1"/>
    <xf numFmtId="0" fontId="10" fillId="0" borderId="5" xfId="0" applyFont="1" applyFill="1" applyBorder="1"/>
    <xf numFmtId="37" fontId="10" fillId="0" borderId="5" xfId="0" applyNumberFormat="1" applyFont="1" applyFill="1" applyBorder="1"/>
    <xf numFmtId="41" fontId="10" fillId="0" borderId="5" xfId="1" applyNumberFormat="1" applyFont="1" applyFill="1" applyBorder="1" applyAlignment="1"/>
    <xf numFmtId="0" fontId="11" fillId="0" borderId="2" xfId="0" applyFont="1" applyBorder="1" applyAlignment="1"/>
    <xf numFmtId="41" fontId="10" fillId="4" borderId="5" xfId="1" applyNumberFormat="1" applyFont="1" applyFill="1" applyBorder="1" applyAlignment="1"/>
    <xf numFmtId="0" fontId="11" fillId="0" borderId="2" xfId="0" applyFont="1" applyBorder="1" applyAlignment="1">
      <alignment vertical="center" wrapText="1"/>
    </xf>
    <xf numFmtId="0" fontId="12" fillId="0" borderId="5" xfId="0" applyFont="1" applyFill="1" applyBorder="1"/>
    <xf numFmtId="37" fontId="12" fillId="0" borderId="5" xfId="0" applyNumberFormat="1" applyFont="1" applyFill="1" applyBorder="1"/>
    <xf numFmtId="37" fontId="10" fillId="0" borderId="5" xfId="0" applyNumberFormat="1" applyFont="1" applyFill="1" applyBorder="1" applyAlignment="1">
      <alignment horizontal="right"/>
    </xf>
    <xf numFmtId="37" fontId="12" fillId="0" borderId="5" xfId="0" applyNumberFormat="1" applyFont="1" applyFill="1" applyBorder="1" applyAlignment="1">
      <alignment horizontal="right"/>
    </xf>
    <xf numFmtId="0" fontId="0" fillId="0" borderId="2" xfId="0" applyBorder="1"/>
    <xf numFmtId="41" fontId="13" fillId="0" borderId="5" xfId="1" applyNumberFormat="1" applyFont="1" applyFill="1" applyBorder="1" applyAlignment="1"/>
    <xf numFmtId="0" fontId="11" fillId="4" borderId="2" xfId="0" applyFont="1" applyFill="1" applyBorder="1" applyAlignment="1">
      <alignment vertical="center" wrapText="1"/>
    </xf>
    <xf numFmtId="0" fontId="8" fillId="3" borderId="5" xfId="0" applyFont="1" applyFill="1" applyBorder="1"/>
    <xf numFmtId="37" fontId="8" fillId="3" borderId="5" xfId="0" applyNumberFormat="1" applyFont="1" applyFill="1" applyBorder="1"/>
    <xf numFmtId="3" fontId="8" fillId="3" borderId="5" xfId="0" applyNumberFormat="1" applyFont="1" applyFill="1" applyBorder="1"/>
    <xf numFmtId="0" fontId="8" fillId="2" borderId="2" xfId="0" applyFont="1" applyFill="1" applyBorder="1" applyAlignment="1">
      <alignment horizontal="left" vertical="center"/>
    </xf>
    <xf numFmtId="3" fontId="10" fillId="0" borderId="5" xfId="0" applyNumberFormat="1" applyFont="1" applyFill="1" applyBorder="1"/>
    <xf numFmtId="0" fontId="10" fillId="0" borderId="2" xfId="0" applyFont="1" applyFill="1" applyBorder="1"/>
    <xf numFmtId="0" fontId="9" fillId="0" borderId="5" xfId="0" applyFont="1" applyFill="1" applyBorder="1"/>
    <xf numFmtId="37" fontId="9" fillId="0" borderId="5" xfId="0" applyNumberFormat="1" applyFont="1" applyFill="1" applyBorder="1"/>
    <xf numFmtId="0" fontId="9" fillId="0" borderId="2" xfId="0" applyFont="1" applyBorder="1"/>
    <xf numFmtId="0" fontId="11" fillId="0" borderId="2" xfId="0" applyFont="1" applyBorder="1"/>
    <xf numFmtId="41" fontId="10" fillId="0" borderId="5" xfId="1" applyNumberFormat="1" applyFont="1" applyFill="1" applyBorder="1" applyAlignment="1">
      <alignment horizontal="right"/>
    </xf>
    <xf numFmtId="41" fontId="14" fillId="0" borderId="5" xfId="1" applyNumberFormat="1" applyFont="1" applyFill="1" applyBorder="1" applyAlignment="1">
      <alignment horizontal="right"/>
    </xf>
    <xf numFmtId="41" fontId="14" fillId="0" borderId="5" xfId="1" applyNumberFormat="1" applyFont="1" applyFill="1" applyBorder="1" applyAlignment="1"/>
    <xf numFmtId="0" fontId="11" fillId="4" borderId="2" xfId="0" applyFont="1" applyFill="1" applyBorder="1" applyAlignment="1"/>
    <xf numFmtId="37" fontId="6" fillId="0" borderId="5" xfId="0" applyNumberFormat="1" applyFont="1" applyFill="1" applyBorder="1"/>
    <xf numFmtId="0" fontId="9" fillId="0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/>
    </xf>
    <xf numFmtId="0" fontId="0" fillId="0" borderId="0" xfId="0" applyFont="1" applyFill="1"/>
    <xf numFmtId="0" fontId="8" fillId="3" borderId="7" xfId="0" applyFont="1" applyFill="1" applyBorder="1"/>
    <xf numFmtId="37" fontId="8" fillId="3" borderId="7" xfId="0" applyNumberFormat="1" applyFont="1" applyFill="1" applyBorder="1"/>
    <xf numFmtId="3" fontId="8" fillId="3" borderId="7" xfId="0" applyNumberFormat="1" applyFont="1" applyFill="1" applyBorder="1"/>
    <xf numFmtId="0" fontId="8" fillId="3" borderId="2" xfId="0" applyFont="1" applyFill="1" applyBorder="1" applyAlignment="1">
      <alignment horizontal="left" vertical="center"/>
    </xf>
    <xf numFmtId="37" fontId="0" fillId="0" borderId="0" xfId="0" applyNumberFormat="1" applyFill="1"/>
    <xf numFmtId="3" fontId="0" fillId="0" borderId="0" xfId="0" applyNumberFormat="1" applyFill="1"/>
    <xf numFmtId="166" fontId="10" fillId="0" borderId="5" xfId="8" applyNumberFormat="1" applyFont="1" applyFill="1" applyBorder="1"/>
    <xf numFmtId="166" fontId="12" fillId="0" borderId="5" xfId="8" applyNumberFormat="1" applyFont="1" applyFill="1" applyBorder="1"/>
    <xf numFmtId="166" fontId="8" fillId="3" borderId="5" xfId="8" applyNumberFormat="1" applyFont="1" applyFill="1" applyBorder="1"/>
    <xf numFmtId="166" fontId="9" fillId="0" borderId="5" xfId="8" applyNumberFormat="1" applyFont="1" applyFill="1" applyBorder="1"/>
    <xf numFmtId="0" fontId="0" fillId="0" borderId="0" xfId="0" applyFill="1"/>
    <xf numFmtId="0" fontId="11" fillId="0" borderId="2" xfId="0" applyFont="1" applyBorder="1" applyAlignment="1"/>
    <xf numFmtId="166" fontId="7" fillId="0" borderId="0" xfId="8" applyNumberFormat="1" applyFont="1" applyFill="1" applyAlignment="1">
      <alignment horizontal="right"/>
    </xf>
    <xf numFmtId="166" fontId="8" fillId="4" borderId="4" xfId="8" applyNumberFormat="1" applyFont="1" applyFill="1" applyBorder="1"/>
    <xf numFmtId="166" fontId="9" fillId="0" borderId="6" xfId="8" applyNumberFormat="1" applyFont="1" applyFill="1" applyBorder="1"/>
    <xf numFmtId="166" fontId="10" fillId="0" borderId="5" xfId="8" applyNumberFormat="1" applyFont="1" applyFill="1" applyBorder="1" applyAlignment="1"/>
    <xf numFmtId="166" fontId="0" fillId="0" borderId="0" xfId="8" applyNumberFormat="1" applyFont="1" applyFill="1"/>
    <xf numFmtId="0" fontId="0" fillId="0" borderId="0" xfId="0" applyFill="1"/>
    <xf numFmtId="0" fontId="11" fillId="0" borderId="5" xfId="0" applyFont="1" applyFill="1" applyBorder="1" applyAlignment="1"/>
    <xf numFmtId="0" fontId="10" fillId="4" borderId="5" xfId="0" applyFont="1" applyFill="1" applyBorder="1"/>
    <xf numFmtId="0" fontId="11" fillId="0" borderId="5" xfId="0" applyFont="1" applyBorder="1" applyAlignment="1"/>
    <xf numFmtId="166" fontId="5" fillId="0" borderId="0" xfId="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6" fontId="10" fillId="4" borderId="5" xfId="8" applyNumberFormat="1" applyFont="1" applyFill="1" applyBorder="1"/>
    <xf numFmtId="0" fontId="16" fillId="0" borderId="0" xfId="0" applyFont="1" applyFill="1" applyAlignment="1">
      <alignment horizontal="right"/>
    </xf>
  </cellXfs>
  <cellStyles count="17">
    <cellStyle name="Comma" xfId="8" builtinId="3"/>
    <cellStyle name="Comma [0]" xfId="1" builtinId="6"/>
    <cellStyle name="Comma [0] 2" xfId="10"/>
    <cellStyle name="Comma 2" xfId="2"/>
    <cellStyle name="Comma 2 2" xfId="15"/>
    <cellStyle name="Comma 3" xfId="9"/>
    <cellStyle name="Comma 4" xfId="12"/>
    <cellStyle name="Comma 5" xfId="14"/>
    <cellStyle name="Comma 6" xfId="13"/>
    <cellStyle name="Normal" xfId="0" builtinId="0"/>
    <cellStyle name="Normal 2" xfId="3"/>
    <cellStyle name="Normal 3" xfId="4"/>
    <cellStyle name="Normal 4" xfId="5"/>
    <cellStyle name="Normal 5" xfId="6"/>
    <cellStyle name="Normal 5 2" xfId="11"/>
    <cellStyle name="Normal 6" xfId="7"/>
    <cellStyle name="Normal 7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40~1.MOU\AppData\Local\Temp\-&#1607;&#1610;&#1574;&#1577;%20&#1575;&#1604;&#1575;&#1608;&#1585;&#1575;&#1602;%20&#1575;&#1604;&#1605;&#1575;&#1604;&#1610;&#1577;%20%20-%20&#1602;&#1608;&#1575;&#1574;&#1605;%20&#1605;&#1575;&#1604;&#1610;&#1577;%2031-1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يان الوضع المالي"/>
      <sheetName val="بيان الدخل"/>
      <sheetName val="التغييرات في حقوق المساهمين"/>
      <sheetName val="التدفقات النقدية "/>
    </sheetNames>
    <sheetDataSet>
      <sheetData sheetId="0">
        <row r="6">
          <cell r="C6">
            <v>851773865</v>
          </cell>
        </row>
        <row r="7">
          <cell r="C7">
            <v>1321520641</v>
          </cell>
        </row>
        <row r="8">
          <cell r="C8">
            <v>74015957</v>
          </cell>
        </row>
        <row r="9">
          <cell r="C9">
            <v>5404203</v>
          </cell>
        </row>
        <row r="10">
          <cell r="C10">
            <v>1860875555</v>
          </cell>
        </row>
        <row r="11">
          <cell r="C11">
            <v>26742490</v>
          </cell>
        </row>
        <row r="12">
          <cell r="C12">
            <v>186653007</v>
          </cell>
        </row>
        <row r="13">
          <cell r="C13">
            <v>52419200</v>
          </cell>
        </row>
        <row r="15">
          <cell r="C15">
            <v>7500000</v>
          </cell>
        </row>
        <row r="16">
          <cell r="C16">
            <v>220343152</v>
          </cell>
        </row>
        <row r="17">
          <cell r="C17">
            <v>257701</v>
          </cell>
        </row>
        <row r="18">
          <cell r="C18">
            <v>25000000</v>
          </cell>
        </row>
        <row r="22">
          <cell r="C22">
            <v>556390698</v>
          </cell>
        </row>
        <row r="23">
          <cell r="C23">
            <v>63965619</v>
          </cell>
        </row>
        <row r="24">
          <cell r="C24">
            <v>2776575037</v>
          </cell>
        </row>
        <row r="25">
          <cell r="C25">
            <v>2612673</v>
          </cell>
        </row>
        <row r="26">
          <cell r="C26">
            <v>64160469</v>
          </cell>
        </row>
        <row r="27">
          <cell r="C27">
            <v>10817875</v>
          </cell>
        </row>
        <row r="28">
          <cell r="C28">
            <v>25325462</v>
          </cell>
        </row>
        <row r="32">
          <cell r="C32">
            <v>850000000</v>
          </cell>
        </row>
        <row r="33">
          <cell r="C33">
            <v>92149393</v>
          </cell>
        </row>
        <row r="34">
          <cell r="C34">
            <v>63271616</v>
          </cell>
        </row>
        <row r="35">
          <cell r="C35">
            <v>66109629</v>
          </cell>
        </row>
        <row r="36">
          <cell r="C36">
            <v>8310308</v>
          </cell>
        </row>
        <row r="37">
          <cell r="C37">
            <v>52816992</v>
          </cell>
        </row>
      </sheetData>
      <sheetData sheetId="1">
        <row r="6">
          <cell r="C6">
            <v>455999301</v>
          </cell>
        </row>
      </sheetData>
      <sheetData sheetId="2"/>
      <sheetData sheetId="3">
        <row r="34">
          <cell r="C34">
            <v>391906109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rightToLeft="1" tabSelected="1" workbookViewId="0">
      <selection activeCell="C14" sqref="C14"/>
    </sheetView>
  </sheetViews>
  <sheetFormatPr defaultColWidth="9" defaultRowHeight="15" x14ac:dyDescent="0.25"/>
  <cols>
    <col min="1" max="1" width="51.140625" style="5" bestFit="1" customWidth="1"/>
    <col min="2" max="2" width="24.28515625" style="70" customWidth="1"/>
    <col min="3" max="3" width="19.42578125" style="70" customWidth="1"/>
    <col min="4" max="4" width="21.42578125" style="70" customWidth="1"/>
    <col min="5" max="6" width="20.28515625" style="69" customWidth="1"/>
    <col min="7" max="7" width="20.28515625" style="5" customWidth="1"/>
    <col min="8" max="8" width="21.7109375" style="5" customWidth="1"/>
    <col min="9" max="9" width="19.42578125" style="5" bestFit="1" customWidth="1"/>
    <col min="10" max="12" width="18" style="5" bestFit="1" customWidth="1"/>
    <col min="13" max="14" width="18" style="58" bestFit="1" customWidth="1"/>
    <col min="15" max="15" width="18" style="5" bestFit="1" customWidth="1"/>
    <col min="16" max="16" width="67.5703125" style="5" customWidth="1"/>
    <col min="17" max="16384" width="9" style="5"/>
  </cols>
  <sheetData>
    <row r="1" spans="1:17" ht="23.25" x14ac:dyDescent="0.35">
      <c r="A1" s="77" t="s">
        <v>82</v>
      </c>
    </row>
    <row r="2" spans="1:17" ht="18" x14ac:dyDescent="0.25">
      <c r="A2" s="1" t="s">
        <v>0</v>
      </c>
      <c r="B2" s="75"/>
      <c r="C2" s="75"/>
      <c r="D2" s="75"/>
      <c r="E2" s="74"/>
      <c r="F2" s="74"/>
      <c r="G2" s="75"/>
      <c r="H2" s="75"/>
      <c r="I2" s="2"/>
      <c r="J2" s="2"/>
      <c r="K2" s="3"/>
      <c r="L2" s="3"/>
      <c r="M2" s="3"/>
      <c r="N2" s="3"/>
      <c r="O2" s="3"/>
      <c r="P2" s="4" t="s">
        <v>1</v>
      </c>
    </row>
    <row r="3" spans="1:17" ht="18" x14ac:dyDescent="0.25">
      <c r="A3" s="6"/>
      <c r="B3" s="6"/>
      <c r="C3" s="6"/>
      <c r="D3" s="6"/>
      <c r="E3" s="65"/>
      <c r="F3" s="65"/>
      <c r="G3" s="6"/>
      <c r="H3" s="6"/>
      <c r="I3" s="7"/>
      <c r="J3" s="7"/>
      <c r="K3" s="7"/>
      <c r="L3" s="7"/>
      <c r="M3" s="7"/>
      <c r="N3" s="7"/>
    </row>
    <row r="4" spans="1:17" ht="16.5" x14ac:dyDescent="0.25">
      <c r="A4" s="8" t="s">
        <v>2</v>
      </c>
      <c r="B4" s="8">
        <v>2020</v>
      </c>
      <c r="C4" s="8">
        <v>2019</v>
      </c>
      <c r="D4" s="8">
        <v>2018</v>
      </c>
      <c r="E4" s="8">
        <v>2017</v>
      </c>
      <c r="F4" s="8">
        <v>2016</v>
      </c>
      <c r="G4" s="8">
        <v>2015</v>
      </c>
      <c r="H4" s="9">
        <v>2014</v>
      </c>
      <c r="I4" s="9">
        <v>2013</v>
      </c>
      <c r="J4" s="9">
        <v>2012</v>
      </c>
      <c r="K4" s="9">
        <v>2011</v>
      </c>
      <c r="L4" s="10">
        <v>2010</v>
      </c>
      <c r="M4" s="10">
        <v>2009</v>
      </c>
      <c r="N4" s="10">
        <v>2008</v>
      </c>
      <c r="O4" s="10">
        <v>2007</v>
      </c>
      <c r="P4" s="11" t="s">
        <v>3</v>
      </c>
      <c r="Q4" s="12"/>
    </row>
    <row r="5" spans="1:17" ht="16.5" x14ac:dyDescent="0.25">
      <c r="A5" s="13"/>
      <c r="B5" s="14"/>
      <c r="C5" s="14"/>
      <c r="D5" s="14"/>
      <c r="E5" s="66"/>
      <c r="F5" s="66"/>
      <c r="G5" s="14"/>
      <c r="H5" s="14"/>
      <c r="I5" s="14"/>
      <c r="J5" s="14"/>
      <c r="K5" s="15"/>
      <c r="L5" s="16"/>
      <c r="M5" s="16"/>
      <c r="N5" s="16"/>
      <c r="O5" s="16"/>
      <c r="P5" s="17"/>
    </row>
    <row r="6" spans="1:17" ht="16.5" x14ac:dyDescent="0.25">
      <c r="A6" s="18" t="s">
        <v>4</v>
      </c>
      <c r="B6" s="18"/>
      <c r="C6" s="18"/>
      <c r="D6" s="18"/>
      <c r="E6" s="67"/>
      <c r="F6" s="67"/>
      <c r="G6" s="18"/>
      <c r="H6" s="18"/>
      <c r="I6" s="18"/>
      <c r="J6" s="18"/>
      <c r="K6" s="19"/>
      <c r="L6" s="20"/>
      <c r="M6" s="20"/>
      <c r="N6" s="20"/>
      <c r="O6" s="20"/>
      <c r="P6" s="21" t="s">
        <v>5</v>
      </c>
    </row>
    <row r="7" spans="1:17" ht="16.5" x14ac:dyDescent="0.25">
      <c r="A7" s="22" t="s">
        <v>6</v>
      </c>
      <c r="B7" s="59">
        <v>2187650335</v>
      </c>
      <c r="C7" s="59">
        <v>1041800150</v>
      </c>
      <c r="D7" s="59">
        <v>358024042</v>
      </c>
      <c r="E7" s="59">
        <v>398814176</v>
      </c>
      <c r="F7" s="59">
        <v>194724464</v>
      </c>
      <c r="G7" s="59">
        <v>361734275</v>
      </c>
      <c r="H7" s="23">
        <f>'[1]بيان الوضع المالي'!$C$6</f>
        <v>851773865</v>
      </c>
      <c r="I7" s="23">
        <v>245926548</v>
      </c>
      <c r="J7" s="23">
        <v>179482338</v>
      </c>
      <c r="K7" s="23">
        <v>166091515</v>
      </c>
      <c r="L7" s="24">
        <v>149212307</v>
      </c>
      <c r="M7" s="24">
        <v>147003056</v>
      </c>
      <c r="N7" s="24">
        <v>162476371</v>
      </c>
      <c r="O7" s="24">
        <v>130047891</v>
      </c>
      <c r="P7" s="25" t="s">
        <v>7</v>
      </c>
    </row>
    <row r="8" spans="1:17" ht="16.5" x14ac:dyDescent="0.25">
      <c r="A8" s="22" t="s">
        <v>8</v>
      </c>
      <c r="B8" s="59">
        <v>3468612861</v>
      </c>
      <c r="C8" s="59">
        <v>1496136619</v>
      </c>
      <c r="D8" s="59">
        <v>2252481928</v>
      </c>
      <c r="E8" s="59">
        <v>2722877122</v>
      </c>
      <c r="F8" s="59">
        <v>2607314233</v>
      </c>
      <c r="G8" s="59">
        <v>1612848522</v>
      </c>
      <c r="H8" s="23">
        <f>'[1]بيان الوضع المالي'!$C$7</f>
        <v>1321520641</v>
      </c>
      <c r="I8" s="23">
        <v>1601758249</v>
      </c>
      <c r="J8" s="23">
        <v>1530722774</v>
      </c>
      <c r="K8" s="23">
        <v>1587600114</v>
      </c>
      <c r="L8" s="24">
        <v>1443925025</v>
      </c>
      <c r="M8" s="24">
        <v>1159218993</v>
      </c>
      <c r="N8" s="24">
        <v>1014641248</v>
      </c>
      <c r="O8" s="24">
        <v>804061962</v>
      </c>
      <c r="P8" s="25" t="s">
        <v>9</v>
      </c>
    </row>
    <row r="9" spans="1:17" ht="16.5" x14ac:dyDescent="0.25">
      <c r="A9" s="22" t="s">
        <v>75</v>
      </c>
      <c r="B9" s="59">
        <v>263872082</v>
      </c>
      <c r="C9" s="59">
        <v>82289343</v>
      </c>
      <c r="D9" s="59">
        <v>113696935</v>
      </c>
      <c r="E9" s="59">
        <v>52223949</v>
      </c>
      <c r="F9" s="68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64" t="s">
        <v>76</v>
      </c>
    </row>
    <row r="10" spans="1:17" ht="16.5" x14ac:dyDescent="0.25">
      <c r="A10" s="22" t="s">
        <v>10</v>
      </c>
      <c r="B10" s="59">
        <v>648338871</v>
      </c>
      <c r="C10" s="59">
        <v>298897986</v>
      </c>
      <c r="D10" s="59">
        <v>135245410</v>
      </c>
      <c r="E10" s="59">
        <v>198148815</v>
      </c>
      <c r="F10" s="59">
        <v>250366078</v>
      </c>
      <c r="G10" s="59">
        <v>61459577</v>
      </c>
      <c r="H10" s="23">
        <f>'[1]بيان الوضع المالي'!$C$8</f>
        <v>74015957</v>
      </c>
      <c r="I10" s="23">
        <v>78687107</v>
      </c>
      <c r="J10" s="23">
        <v>85987090</v>
      </c>
      <c r="K10" s="23">
        <v>114412964</v>
      </c>
      <c r="L10" s="26">
        <v>122159847</v>
      </c>
      <c r="M10" s="24">
        <v>171725507</v>
      </c>
      <c r="N10" s="24">
        <v>141143133</v>
      </c>
      <c r="O10" s="24">
        <v>90436699</v>
      </c>
      <c r="P10" s="25" t="s">
        <v>11</v>
      </c>
    </row>
    <row r="11" spans="1:17" ht="16.5" x14ac:dyDescent="0.25">
      <c r="A11" s="22" t="s">
        <v>12</v>
      </c>
      <c r="B11" s="59">
        <v>1481774</v>
      </c>
      <c r="C11" s="59">
        <v>2908373</v>
      </c>
      <c r="D11" s="59">
        <v>2913150</v>
      </c>
      <c r="E11" s="59">
        <v>2924029</v>
      </c>
      <c r="F11" s="59">
        <v>2608487</v>
      </c>
      <c r="G11" s="59">
        <v>19326380</v>
      </c>
      <c r="H11" s="23">
        <f>'[1]بيان الوضع المالي'!$C$9</f>
        <v>5404203</v>
      </c>
      <c r="I11" s="23">
        <v>3925799</v>
      </c>
      <c r="J11" s="23">
        <v>7303657</v>
      </c>
      <c r="K11" s="23">
        <v>3697205</v>
      </c>
      <c r="L11" s="24">
        <v>4545826</v>
      </c>
      <c r="M11" s="24">
        <v>2227594</v>
      </c>
      <c r="N11" s="24">
        <v>3672227</v>
      </c>
      <c r="O11" s="24">
        <v>1836265</v>
      </c>
      <c r="P11" s="27" t="s">
        <v>13</v>
      </c>
    </row>
    <row r="12" spans="1:17" ht="16.5" x14ac:dyDescent="0.25">
      <c r="A12" s="28" t="s">
        <v>14</v>
      </c>
      <c r="B12" s="60">
        <v>701686422</v>
      </c>
      <c r="C12" s="60">
        <v>398363567</v>
      </c>
      <c r="D12" s="60">
        <v>339107654</v>
      </c>
      <c r="E12" s="60">
        <v>3233615839</v>
      </c>
      <c r="F12" s="60">
        <v>3761547170</v>
      </c>
      <c r="G12" s="60">
        <v>2195988329</v>
      </c>
      <c r="H12" s="23">
        <f>'[1]بيان الوضع المالي'!$C$10</f>
        <v>1860875555</v>
      </c>
      <c r="I12" s="23">
        <v>1112399929</v>
      </c>
      <c r="J12" s="23">
        <v>626327380</v>
      </c>
      <c r="K12" s="29">
        <v>330460124</v>
      </c>
      <c r="L12" s="24">
        <v>276657298</v>
      </c>
      <c r="M12" s="24">
        <v>305761831</v>
      </c>
      <c r="N12" s="24">
        <v>280576600</v>
      </c>
      <c r="O12" s="24">
        <v>170568350</v>
      </c>
      <c r="P12" s="27" t="s">
        <v>15</v>
      </c>
    </row>
    <row r="13" spans="1:17" ht="16.5" x14ac:dyDescent="0.25">
      <c r="A13" s="28" t="s">
        <v>16</v>
      </c>
      <c r="B13" s="60">
        <v>0</v>
      </c>
      <c r="C13" s="60">
        <v>0</v>
      </c>
      <c r="D13" s="60">
        <v>2683755</v>
      </c>
      <c r="E13" s="60">
        <v>171580</v>
      </c>
      <c r="F13" s="60">
        <v>11763176</v>
      </c>
      <c r="G13" s="60">
        <v>35670200</v>
      </c>
      <c r="H13" s="23">
        <f>'[1]بيان الوضع المالي'!$C$11</f>
        <v>26742490</v>
      </c>
      <c r="I13" s="23">
        <v>18695981</v>
      </c>
      <c r="J13" s="23">
        <v>14724363</v>
      </c>
      <c r="K13" s="29">
        <v>16077022</v>
      </c>
      <c r="L13" s="26">
        <v>22220022</v>
      </c>
      <c r="M13" s="24">
        <v>19500287</v>
      </c>
      <c r="N13" s="24">
        <v>26851782</v>
      </c>
      <c r="O13" s="24">
        <v>17754149</v>
      </c>
      <c r="P13" s="25" t="s">
        <v>17</v>
      </c>
    </row>
    <row r="14" spans="1:17" ht="16.5" x14ac:dyDescent="0.25">
      <c r="A14" s="28" t="s">
        <v>18</v>
      </c>
      <c r="B14" s="60"/>
      <c r="C14" s="60"/>
      <c r="D14" s="60"/>
      <c r="E14" s="60">
        <v>0</v>
      </c>
      <c r="F14" s="60"/>
      <c r="G14" s="60">
        <v>0</v>
      </c>
      <c r="H14" s="30" t="s">
        <v>19</v>
      </c>
      <c r="I14" s="30" t="s">
        <v>19</v>
      </c>
      <c r="J14" s="30" t="s">
        <v>19</v>
      </c>
      <c r="K14" s="31" t="s">
        <v>19</v>
      </c>
      <c r="L14" s="24">
        <v>0</v>
      </c>
      <c r="M14" s="24">
        <v>0</v>
      </c>
      <c r="N14" s="24">
        <v>0</v>
      </c>
      <c r="O14" s="24">
        <v>16000000</v>
      </c>
      <c r="P14" s="25" t="s">
        <v>20</v>
      </c>
    </row>
    <row r="15" spans="1:17" ht="16.5" x14ac:dyDescent="0.25">
      <c r="A15" s="28" t="s">
        <v>21</v>
      </c>
      <c r="B15" s="60">
        <v>189557804</v>
      </c>
      <c r="C15" s="60">
        <v>181391748</v>
      </c>
      <c r="D15" s="60">
        <v>157494202</v>
      </c>
      <c r="E15" s="60">
        <v>333363065</v>
      </c>
      <c r="F15" s="60">
        <v>233753307</v>
      </c>
      <c r="G15" s="60">
        <v>269815928</v>
      </c>
      <c r="H15" s="23">
        <f>'[1]بيان الوضع المالي'!$C$12</f>
        <v>186653007</v>
      </c>
      <c r="I15" s="23">
        <v>200376087</v>
      </c>
      <c r="J15" s="23">
        <v>283855202</v>
      </c>
      <c r="K15" s="29">
        <v>103577685</v>
      </c>
      <c r="L15" s="24">
        <v>79456709</v>
      </c>
      <c r="M15" s="24">
        <v>58709032</v>
      </c>
      <c r="N15" s="24">
        <v>49828455</v>
      </c>
      <c r="O15" s="24">
        <v>24489717</v>
      </c>
      <c r="P15" s="25" t="s">
        <v>22</v>
      </c>
    </row>
    <row r="16" spans="1:17" ht="16.5" x14ac:dyDescent="0.25">
      <c r="A16" s="28" t="s">
        <v>23</v>
      </c>
      <c r="B16" s="60"/>
      <c r="C16" s="60"/>
      <c r="D16" s="60"/>
      <c r="E16" s="60">
        <v>46373960</v>
      </c>
      <c r="F16" s="60">
        <v>48389040</v>
      </c>
      <c r="G16" s="60">
        <v>50404120</v>
      </c>
      <c r="H16" s="23">
        <f>'[1]بيان الوضع المالي'!$C$13</f>
        <v>52419200</v>
      </c>
      <c r="I16" s="23">
        <v>54434280</v>
      </c>
      <c r="J16" s="23">
        <v>56449360</v>
      </c>
      <c r="K16" s="29">
        <v>58464440</v>
      </c>
      <c r="L16" s="24">
        <v>60479516</v>
      </c>
      <c r="M16" s="24">
        <v>62494592</v>
      </c>
      <c r="N16" s="24">
        <v>64509669</v>
      </c>
      <c r="O16" s="24">
        <v>0</v>
      </c>
      <c r="P16" s="32" t="s">
        <v>24</v>
      </c>
    </row>
    <row r="17" spans="1:16" ht="16.5" x14ac:dyDescent="0.25">
      <c r="A17" s="28" t="s">
        <v>25</v>
      </c>
      <c r="B17" s="60"/>
      <c r="C17" s="60"/>
      <c r="D17" s="60"/>
      <c r="E17" s="60">
        <v>11250000</v>
      </c>
      <c r="F17" s="60">
        <v>11250000</v>
      </c>
      <c r="G17" s="60">
        <v>7500000</v>
      </c>
      <c r="H17" s="23">
        <f>'[1]بيان الوضع المالي'!$C$15</f>
        <v>7500000</v>
      </c>
      <c r="I17" s="23">
        <v>7500000</v>
      </c>
      <c r="J17" s="23">
        <v>7500000</v>
      </c>
      <c r="K17" s="31" t="s">
        <v>19</v>
      </c>
      <c r="L17" s="31" t="s">
        <v>19</v>
      </c>
      <c r="M17" s="31" t="s">
        <v>19</v>
      </c>
      <c r="N17" s="31" t="s">
        <v>19</v>
      </c>
      <c r="O17" s="31" t="s">
        <v>19</v>
      </c>
      <c r="P17" s="25" t="s">
        <v>26</v>
      </c>
    </row>
    <row r="18" spans="1:16" ht="16.5" x14ac:dyDescent="0.25">
      <c r="A18" s="28" t="s">
        <v>27</v>
      </c>
      <c r="B18" s="60">
        <v>1766110203</v>
      </c>
      <c r="C18" s="60">
        <v>1741252282</v>
      </c>
      <c r="D18" s="60">
        <v>1569165436</v>
      </c>
      <c r="E18" s="60">
        <v>357165614</v>
      </c>
      <c r="F18" s="60">
        <v>357157473</v>
      </c>
      <c r="G18" s="60">
        <v>325844933</v>
      </c>
      <c r="H18" s="23">
        <f>'[1]بيان الوضع المالي'!$C$16</f>
        <v>220343152</v>
      </c>
      <c r="I18" s="23">
        <v>226046186</v>
      </c>
      <c r="J18" s="23">
        <v>232970191</v>
      </c>
      <c r="K18" s="29">
        <v>244370638</v>
      </c>
      <c r="L18" s="24">
        <v>247940980</v>
      </c>
      <c r="M18" s="24">
        <v>236177345</v>
      </c>
      <c r="N18" s="24">
        <v>139642195</v>
      </c>
      <c r="O18" s="24">
        <v>177161795</v>
      </c>
      <c r="P18" s="27" t="s">
        <v>28</v>
      </c>
    </row>
    <row r="19" spans="1:16" ht="17.25" customHeight="1" x14ac:dyDescent="0.25">
      <c r="A19" s="28" t="s">
        <v>29</v>
      </c>
      <c r="B19" s="60">
        <v>12439908</v>
      </c>
      <c r="C19" s="60">
        <v>5331656</v>
      </c>
      <c r="D19" s="60">
        <v>81769</v>
      </c>
      <c r="E19" s="60">
        <v>138203</v>
      </c>
      <c r="F19" s="60">
        <v>616877</v>
      </c>
      <c r="G19" s="60">
        <v>678020</v>
      </c>
      <c r="H19" s="23">
        <f>'[1]بيان الوضع المالي'!$C$17</f>
        <v>257701</v>
      </c>
      <c r="I19" s="24">
        <v>303160</v>
      </c>
      <c r="J19" s="24">
        <v>871687</v>
      </c>
      <c r="K19" s="24">
        <v>5252329</v>
      </c>
      <c r="L19" s="24">
        <v>11181618</v>
      </c>
      <c r="M19" s="24">
        <v>16560907</v>
      </c>
      <c r="N19" s="24">
        <v>8928922</v>
      </c>
      <c r="O19" s="24">
        <v>12824356</v>
      </c>
      <c r="P19" s="27" t="s">
        <v>30</v>
      </c>
    </row>
    <row r="20" spans="1:16" ht="19.5" customHeight="1" x14ac:dyDescent="0.25">
      <c r="A20" s="28" t="s">
        <v>31</v>
      </c>
      <c r="B20" s="60">
        <v>25000000</v>
      </c>
      <c r="C20" s="60">
        <v>25000000</v>
      </c>
      <c r="D20" s="60">
        <v>25000000</v>
      </c>
      <c r="E20" s="60">
        <v>25000000</v>
      </c>
      <c r="F20" s="60">
        <v>25000000</v>
      </c>
      <c r="G20" s="60">
        <v>25000000</v>
      </c>
      <c r="H20" s="33">
        <f>'[1]بيان الوضع المالي'!$C$18</f>
        <v>25000000</v>
      </c>
      <c r="I20" s="33">
        <v>25000000</v>
      </c>
      <c r="J20" s="33">
        <v>25000000</v>
      </c>
      <c r="K20" s="33">
        <v>25000000</v>
      </c>
      <c r="L20" s="33">
        <v>25000000</v>
      </c>
      <c r="M20" s="33">
        <v>25000000</v>
      </c>
      <c r="N20" s="33">
        <v>25000000</v>
      </c>
      <c r="O20" s="33">
        <v>25000000</v>
      </c>
      <c r="P20" s="34" t="s">
        <v>32</v>
      </c>
    </row>
    <row r="21" spans="1:16" ht="16.5" x14ac:dyDescent="0.25">
      <c r="A21" s="35" t="s">
        <v>33</v>
      </c>
      <c r="B21" s="36">
        <f>SUM(B7:B20)</f>
        <v>9264750260</v>
      </c>
      <c r="C21" s="36">
        <f>SUM(C7:C20)</f>
        <v>5273371724</v>
      </c>
      <c r="D21" s="36">
        <f t="shared" ref="D21" si="0">SUM(D7:D20)</f>
        <v>4955894281</v>
      </c>
      <c r="E21" s="36">
        <f>SUM(E7:E20)</f>
        <v>7382066352</v>
      </c>
      <c r="F21" s="36">
        <f>SUM(F7:F20)</f>
        <v>7504490305</v>
      </c>
      <c r="G21" s="36">
        <f>SUM(G7:G20)</f>
        <v>4966270284</v>
      </c>
      <c r="H21" s="36">
        <f>SUM(H7:H20)</f>
        <v>4632505771</v>
      </c>
      <c r="I21" s="36">
        <f>SUM(I7:I20)</f>
        <v>3575053326</v>
      </c>
      <c r="J21" s="37">
        <f t="shared" ref="J21:O21" si="1">SUM(J7:J20)</f>
        <v>3051194042</v>
      </c>
      <c r="K21" s="37">
        <f t="shared" si="1"/>
        <v>2655004036</v>
      </c>
      <c r="L21" s="37">
        <f t="shared" si="1"/>
        <v>2442779148</v>
      </c>
      <c r="M21" s="37">
        <f t="shared" si="1"/>
        <v>2204379144</v>
      </c>
      <c r="N21" s="37">
        <f t="shared" si="1"/>
        <v>1917270602</v>
      </c>
      <c r="O21" s="37">
        <f t="shared" si="1"/>
        <v>1470181184</v>
      </c>
      <c r="P21" s="38" t="s">
        <v>34</v>
      </c>
    </row>
    <row r="22" spans="1:16" ht="16.5" x14ac:dyDescent="0.25">
      <c r="A22" s="22"/>
      <c r="B22" s="22"/>
      <c r="C22" s="22"/>
      <c r="D22" s="22"/>
      <c r="E22" s="59"/>
      <c r="F22" s="59"/>
      <c r="G22" s="22"/>
      <c r="H22" s="22"/>
      <c r="I22" s="22"/>
      <c r="J22" s="22"/>
      <c r="K22" s="23"/>
      <c r="L22" s="39"/>
      <c r="M22" s="39"/>
      <c r="N22" s="39"/>
      <c r="O22" s="39"/>
      <c r="P22" s="40"/>
    </row>
    <row r="23" spans="1:16" ht="16.5" x14ac:dyDescent="0.25">
      <c r="A23" s="41" t="s">
        <v>35</v>
      </c>
      <c r="B23" s="41"/>
      <c r="C23" s="41"/>
      <c r="D23" s="41"/>
      <c r="E23" s="62"/>
      <c r="F23" s="62"/>
      <c r="G23" s="41"/>
      <c r="H23" s="41"/>
      <c r="I23" s="41"/>
      <c r="J23" s="41"/>
      <c r="K23" s="42"/>
      <c r="L23" s="39"/>
      <c r="M23" s="39"/>
      <c r="N23" s="39"/>
      <c r="O23" s="39"/>
      <c r="P23" s="43" t="s">
        <v>36</v>
      </c>
    </row>
    <row r="24" spans="1:16" ht="16.5" x14ac:dyDescent="0.25">
      <c r="A24" s="41" t="s">
        <v>37</v>
      </c>
      <c r="B24" s="41"/>
      <c r="C24" s="41"/>
      <c r="D24" s="41"/>
      <c r="E24" s="62"/>
      <c r="F24" s="62"/>
      <c r="G24" s="41"/>
      <c r="H24" s="41"/>
      <c r="I24" s="41"/>
      <c r="J24" s="41"/>
      <c r="K24" s="42"/>
      <c r="L24" s="39"/>
      <c r="M24" s="39"/>
      <c r="N24" s="39"/>
      <c r="O24" s="39"/>
      <c r="P24" s="43" t="s">
        <v>38</v>
      </c>
    </row>
    <row r="25" spans="1:16" ht="16.5" x14ac:dyDescent="0.25">
      <c r="A25" s="22" t="s">
        <v>39</v>
      </c>
      <c r="B25" s="59">
        <v>716665697</v>
      </c>
      <c r="C25" s="59">
        <v>448756386</v>
      </c>
      <c r="D25" s="59">
        <v>345544585</v>
      </c>
      <c r="E25" s="59">
        <v>472284474</v>
      </c>
      <c r="F25" s="59">
        <v>458581992</v>
      </c>
      <c r="G25" s="59">
        <v>282448489</v>
      </c>
      <c r="H25" s="23">
        <f>'[1]بيان الوضع المالي'!$C$22</f>
        <v>556390698</v>
      </c>
      <c r="I25" s="23">
        <v>314268814</v>
      </c>
      <c r="J25" s="23">
        <v>315760764</v>
      </c>
      <c r="K25" s="23">
        <v>312807472</v>
      </c>
      <c r="L25" s="24">
        <v>243897660</v>
      </c>
      <c r="M25" s="24">
        <v>259300524</v>
      </c>
      <c r="N25" s="24">
        <v>228918992</v>
      </c>
      <c r="O25" s="24">
        <v>118078924</v>
      </c>
      <c r="P25" s="27" t="s">
        <v>40</v>
      </c>
    </row>
    <row r="26" spans="1:16" s="70" customFormat="1" ht="16.5" x14ac:dyDescent="0.25">
      <c r="A26" s="22" t="s">
        <v>81</v>
      </c>
      <c r="B26" s="59">
        <v>364674320</v>
      </c>
      <c r="C26" s="59">
        <v>435576219</v>
      </c>
      <c r="D26" s="59">
        <v>500000000</v>
      </c>
      <c r="E26" s="59"/>
      <c r="F26" s="59"/>
      <c r="G26" s="59"/>
      <c r="H26" s="23"/>
      <c r="I26" s="23"/>
      <c r="J26" s="23"/>
      <c r="K26" s="23"/>
      <c r="L26" s="24"/>
      <c r="M26" s="24"/>
      <c r="N26" s="24"/>
      <c r="O26" s="24"/>
      <c r="P26" s="27"/>
    </row>
    <row r="27" spans="1:16" ht="16.5" x14ac:dyDescent="0.25">
      <c r="A27" s="22" t="s">
        <v>41</v>
      </c>
      <c r="B27" s="59">
        <v>86277412</v>
      </c>
      <c r="C27" s="59">
        <v>52429871</v>
      </c>
      <c r="D27" s="59">
        <v>51508528</v>
      </c>
      <c r="E27" s="59">
        <v>46447653</v>
      </c>
      <c r="F27" s="59">
        <v>62673542</v>
      </c>
      <c r="G27" s="59">
        <v>63743505</v>
      </c>
      <c r="H27" s="23">
        <f>'[1]بيان الوضع المالي'!$C$23</f>
        <v>63965619</v>
      </c>
      <c r="I27" s="23">
        <v>79566545</v>
      </c>
      <c r="J27" s="23">
        <v>73908622</v>
      </c>
      <c r="K27" s="23">
        <v>78954396</v>
      </c>
      <c r="L27" s="24">
        <v>74430195</v>
      </c>
      <c r="M27" s="24">
        <v>42401454</v>
      </c>
      <c r="N27" s="24">
        <v>21039931</v>
      </c>
      <c r="O27" s="24">
        <v>6459103</v>
      </c>
      <c r="P27" s="44" t="s">
        <v>42</v>
      </c>
    </row>
    <row r="28" spans="1:16" ht="16.5" x14ac:dyDescent="0.25">
      <c r="A28" s="22" t="s">
        <v>43</v>
      </c>
      <c r="B28" s="59">
        <v>2259322575</v>
      </c>
      <c r="C28" s="59">
        <v>1496657097</v>
      </c>
      <c r="D28" s="59">
        <v>1289476361</v>
      </c>
      <c r="E28" s="59">
        <v>4058087538</v>
      </c>
      <c r="F28" s="59">
        <v>4534972294</v>
      </c>
      <c r="G28" s="59">
        <v>2961021350</v>
      </c>
      <c r="H28" s="23">
        <f>'[1]بيان الوضع المالي'!$C$24</f>
        <v>2776575037</v>
      </c>
      <c r="I28" s="23">
        <v>1951316352</v>
      </c>
      <c r="J28" s="23">
        <v>1468684297</v>
      </c>
      <c r="K28" s="23">
        <v>1073663543</v>
      </c>
      <c r="L28" s="24">
        <v>951441850</v>
      </c>
      <c r="M28" s="24">
        <v>824613805</v>
      </c>
      <c r="N28" s="24">
        <v>646555032</v>
      </c>
      <c r="O28" s="24">
        <v>358692251</v>
      </c>
      <c r="P28" s="44" t="s">
        <v>44</v>
      </c>
    </row>
    <row r="29" spans="1:16" ht="16.5" x14ac:dyDescent="0.25">
      <c r="A29" s="22" t="s">
        <v>45</v>
      </c>
      <c r="B29" s="59">
        <v>163688492</v>
      </c>
      <c r="C29" s="59">
        <v>114613058</v>
      </c>
      <c r="D29" s="59">
        <v>10713433</v>
      </c>
      <c r="E29" s="59">
        <v>126315803</v>
      </c>
      <c r="F29" s="59">
        <v>63150</v>
      </c>
      <c r="G29" s="59">
        <v>598615</v>
      </c>
      <c r="H29" s="23">
        <f>'[1]بيان الوضع المالي'!$C$25</f>
        <v>2612673</v>
      </c>
      <c r="I29" s="23">
        <v>2325805</v>
      </c>
      <c r="J29" s="23">
        <v>1519771</v>
      </c>
      <c r="K29" s="23">
        <v>1483376</v>
      </c>
      <c r="L29" s="26">
        <v>2312467</v>
      </c>
      <c r="M29" s="24">
        <v>33462149</v>
      </c>
      <c r="N29" s="24">
        <v>1942025</v>
      </c>
      <c r="O29" s="24">
        <v>6448165</v>
      </c>
      <c r="P29" s="25" t="s">
        <v>46</v>
      </c>
    </row>
    <row r="30" spans="1:16" ht="16.5" x14ac:dyDescent="0.25">
      <c r="A30" s="22" t="s">
        <v>47</v>
      </c>
      <c r="B30" s="59">
        <v>128173721</v>
      </c>
      <c r="C30" s="59">
        <v>86070911</v>
      </c>
      <c r="D30" s="59">
        <v>94588434</v>
      </c>
      <c r="E30" s="59">
        <v>584549877</v>
      </c>
      <c r="F30" s="59">
        <v>358633955</v>
      </c>
      <c r="G30" s="59">
        <v>82734396</v>
      </c>
      <c r="H30" s="23">
        <f>'[1]بيان الوضع المالي'!$C$26</f>
        <v>64160469</v>
      </c>
      <c r="I30" s="23">
        <v>66155464</v>
      </c>
      <c r="J30" s="23">
        <v>61900896</v>
      </c>
      <c r="K30" s="23">
        <v>59909906</v>
      </c>
      <c r="L30" s="26">
        <v>79804270</v>
      </c>
      <c r="M30" s="24">
        <v>31758310</v>
      </c>
      <c r="N30" s="24">
        <v>33836125</v>
      </c>
      <c r="O30" s="24">
        <v>33809547</v>
      </c>
      <c r="P30" s="40" t="s">
        <v>48</v>
      </c>
    </row>
    <row r="31" spans="1:16" s="63" customFormat="1" ht="16.5" x14ac:dyDescent="0.25">
      <c r="A31" s="22" t="s">
        <v>78</v>
      </c>
      <c r="B31" s="59"/>
      <c r="C31" s="59"/>
      <c r="D31" s="59">
        <v>0</v>
      </c>
      <c r="E31" s="59">
        <v>391282</v>
      </c>
      <c r="F31" s="59">
        <v>0</v>
      </c>
      <c r="G31" s="59"/>
      <c r="H31" s="23"/>
      <c r="I31" s="23"/>
      <c r="J31" s="23"/>
      <c r="K31" s="23"/>
      <c r="L31" s="26"/>
      <c r="M31" s="24"/>
      <c r="N31" s="24"/>
      <c r="O31" s="24"/>
      <c r="P31" s="71" t="s">
        <v>77</v>
      </c>
    </row>
    <row r="32" spans="1:16" ht="16.5" x14ac:dyDescent="0.25">
      <c r="A32" s="22" t="s">
        <v>49</v>
      </c>
      <c r="B32" s="59">
        <v>101434300</v>
      </c>
      <c r="C32" s="59">
        <v>8947400</v>
      </c>
      <c r="D32" s="59">
        <v>4288900</v>
      </c>
      <c r="E32" s="59">
        <v>50857400</v>
      </c>
      <c r="F32" s="59">
        <v>16208575</v>
      </c>
      <c r="G32" s="59">
        <v>24067825</v>
      </c>
      <c r="H32" s="23">
        <f>'[1]بيان الوضع المالي'!$C$27</f>
        <v>10817875</v>
      </c>
      <c r="I32" s="23">
        <v>23889063</v>
      </c>
      <c r="J32" s="23">
        <v>16119313</v>
      </c>
      <c r="K32" s="24">
        <v>26245234</v>
      </c>
      <c r="L32" s="24">
        <v>30818100</v>
      </c>
      <c r="M32" s="24">
        <v>18385100</v>
      </c>
      <c r="N32" s="24">
        <v>20885700</v>
      </c>
      <c r="O32" s="24">
        <v>15703842</v>
      </c>
      <c r="P32" s="25" t="s">
        <v>50</v>
      </c>
    </row>
    <row r="33" spans="1:16" ht="16.5" x14ac:dyDescent="0.25">
      <c r="A33" s="22" t="s">
        <v>51</v>
      </c>
      <c r="B33" s="59">
        <v>14529076</v>
      </c>
      <c r="C33" s="59">
        <v>14529076</v>
      </c>
      <c r="D33" s="59">
        <v>25087616</v>
      </c>
      <c r="E33" s="59">
        <v>25087616</v>
      </c>
      <c r="F33" s="59">
        <v>25325462</v>
      </c>
      <c r="G33" s="59">
        <v>25325462</v>
      </c>
      <c r="H33" s="23">
        <f>'[1]بيان الوضع المالي'!$C$28</f>
        <v>25325462</v>
      </c>
      <c r="I33" s="23">
        <v>25325462</v>
      </c>
      <c r="J33" s="45" t="s">
        <v>19</v>
      </c>
      <c r="K33" s="45" t="s">
        <v>19</v>
      </c>
      <c r="L33" s="45" t="s">
        <v>19</v>
      </c>
      <c r="M33" s="45" t="s">
        <v>19</v>
      </c>
      <c r="N33" s="45" t="s">
        <v>19</v>
      </c>
      <c r="O33" s="45" t="s">
        <v>19</v>
      </c>
      <c r="P33" s="40" t="s">
        <v>52</v>
      </c>
    </row>
    <row r="34" spans="1:16" ht="18.75" x14ac:dyDescent="0.4">
      <c r="A34" s="22" t="s">
        <v>53</v>
      </c>
      <c r="B34" s="22"/>
      <c r="C34" s="59"/>
      <c r="D34" s="59"/>
      <c r="E34" s="59"/>
      <c r="F34" s="59"/>
      <c r="G34" s="59"/>
      <c r="H34" s="46" t="s">
        <v>19</v>
      </c>
      <c r="I34" s="46" t="s">
        <v>19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5749800</v>
      </c>
      <c r="P34" s="48" t="s">
        <v>54</v>
      </c>
    </row>
    <row r="35" spans="1:16" ht="16.5" x14ac:dyDescent="0.25">
      <c r="A35" s="35" t="s">
        <v>55</v>
      </c>
      <c r="B35" s="61">
        <f>SUM(B25:B34)</f>
        <v>3834765593</v>
      </c>
      <c r="C35" s="61">
        <f>SUM(C25:C34)</f>
        <v>2657580018</v>
      </c>
      <c r="D35" s="61">
        <f t="shared" ref="D35:F35" si="2">SUM(D25:D34)</f>
        <v>2321207857</v>
      </c>
      <c r="E35" s="61">
        <f t="shared" si="2"/>
        <v>5364021643</v>
      </c>
      <c r="F35" s="61">
        <f t="shared" si="2"/>
        <v>5456458970</v>
      </c>
      <c r="G35" s="61">
        <f>SUM(G25:G34)</f>
        <v>3439939642</v>
      </c>
      <c r="H35" s="36">
        <f>SUM(H25:H34)</f>
        <v>3499847833</v>
      </c>
      <c r="I35" s="36">
        <f>SUM(I25:I34)</f>
        <v>2462847505</v>
      </c>
      <c r="J35" s="37">
        <f t="shared" ref="J35:O35" si="3">SUM(J25:J34)</f>
        <v>1937893663</v>
      </c>
      <c r="K35" s="37">
        <f t="shared" si="3"/>
        <v>1553063927</v>
      </c>
      <c r="L35" s="37">
        <f t="shared" si="3"/>
        <v>1382704542</v>
      </c>
      <c r="M35" s="37">
        <f t="shared" si="3"/>
        <v>1209921342</v>
      </c>
      <c r="N35" s="37">
        <f t="shared" si="3"/>
        <v>953177805</v>
      </c>
      <c r="O35" s="37">
        <f t="shared" si="3"/>
        <v>544941632</v>
      </c>
      <c r="P35" s="38" t="s">
        <v>56</v>
      </c>
    </row>
    <row r="36" spans="1:16" ht="16.5" x14ac:dyDescent="0.25">
      <c r="A36" s="22"/>
      <c r="B36" s="22"/>
      <c r="C36" s="22"/>
      <c r="D36" s="22"/>
      <c r="E36" s="59"/>
      <c r="F36" s="59"/>
      <c r="G36" s="59"/>
      <c r="H36" s="22"/>
      <c r="I36" s="22"/>
      <c r="J36" s="22"/>
      <c r="K36" s="23"/>
      <c r="L36" s="39"/>
      <c r="M36" s="39"/>
      <c r="N36" s="39"/>
      <c r="O36" s="39"/>
      <c r="P36" s="40"/>
    </row>
    <row r="37" spans="1:16" ht="16.5" x14ac:dyDescent="0.25">
      <c r="A37" s="41" t="s">
        <v>57</v>
      </c>
      <c r="B37" s="41"/>
      <c r="C37" s="41"/>
      <c r="D37" s="41"/>
      <c r="E37" s="62"/>
      <c r="F37" s="62"/>
      <c r="G37" s="62"/>
      <c r="H37" s="41"/>
      <c r="I37" s="41"/>
      <c r="J37" s="41"/>
      <c r="K37" s="49"/>
      <c r="L37" s="39"/>
      <c r="M37" s="39"/>
      <c r="N37" s="39"/>
      <c r="O37" s="39"/>
      <c r="P37" s="50" t="s">
        <v>58</v>
      </c>
    </row>
    <row r="38" spans="1:16" ht="16.5" x14ac:dyDescent="0.25">
      <c r="A38" s="22" t="s">
        <v>59</v>
      </c>
      <c r="B38" s="59">
        <v>1593750000</v>
      </c>
      <c r="C38" s="59">
        <v>1593750000</v>
      </c>
      <c r="D38" s="59">
        <v>1062500000</v>
      </c>
      <c r="E38" s="59">
        <v>850000000</v>
      </c>
      <c r="F38" s="59">
        <v>850000000</v>
      </c>
      <c r="G38" s="59">
        <v>850000000</v>
      </c>
      <c r="H38" s="23">
        <f>'[1]بيان الوضع المالي'!$C$32</f>
        <v>850000000</v>
      </c>
      <c r="I38" s="23">
        <v>850000000</v>
      </c>
      <c r="J38" s="23">
        <v>850000000</v>
      </c>
      <c r="K38" s="23">
        <v>850000000</v>
      </c>
      <c r="L38" s="24">
        <v>850000000</v>
      </c>
      <c r="M38" s="24">
        <v>850000000</v>
      </c>
      <c r="N38" s="24">
        <v>850000000</v>
      </c>
      <c r="O38" s="24">
        <v>850000000</v>
      </c>
      <c r="P38" s="25" t="s">
        <v>60</v>
      </c>
    </row>
    <row r="39" spans="1:16" ht="16.5" x14ac:dyDescent="0.25">
      <c r="A39" s="22" t="s">
        <v>61</v>
      </c>
      <c r="B39" s="59">
        <v>281210937</v>
      </c>
      <c r="C39" s="59">
        <v>220486003</v>
      </c>
      <c r="D39" s="59">
        <v>213720484</v>
      </c>
      <c r="E39" s="59">
        <v>147722014</v>
      </c>
      <c r="F39" s="59">
        <v>118827866</v>
      </c>
      <c r="G39" s="59">
        <v>107780133</v>
      </c>
      <c r="H39" s="23">
        <f>'[1]بيان الوضع المالي'!$C$33</f>
        <v>92149393</v>
      </c>
      <c r="I39" s="23">
        <v>84948155</v>
      </c>
      <c r="J39" s="23">
        <v>74170436</v>
      </c>
      <c r="K39" s="23">
        <v>62074209</v>
      </c>
      <c r="L39" s="24">
        <v>44306159</v>
      </c>
      <c r="M39" s="24">
        <v>26430779</v>
      </c>
      <c r="N39" s="24">
        <v>16509279</v>
      </c>
      <c r="O39" s="24">
        <v>7523955</v>
      </c>
      <c r="P39" s="25" t="s">
        <v>62</v>
      </c>
    </row>
    <row r="40" spans="1:16" ht="16.5" x14ac:dyDescent="0.25">
      <c r="A40" s="22" t="s">
        <v>63</v>
      </c>
      <c r="B40" s="59">
        <v>68141129</v>
      </c>
      <c r="C40" s="59">
        <v>68141129</v>
      </c>
      <c r="D40" s="59">
        <v>45104237</v>
      </c>
      <c r="E40" s="59">
        <v>60270704</v>
      </c>
      <c r="F40" s="59">
        <v>60270704</v>
      </c>
      <c r="G40" s="59">
        <v>60270704</v>
      </c>
      <c r="H40" s="23">
        <f>'[1]بيان الوضع المالي'!$C$34</f>
        <v>63271616</v>
      </c>
      <c r="I40" s="23">
        <v>58143901</v>
      </c>
      <c r="J40" s="23">
        <v>50379858</v>
      </c>
      <c r="K40" s="23">
        <v>25379858</v>
      </c>
      <c r="L40" s="24">
        <v>4293505</v>
      </c>
      <c r="M40" s="45" t="s">
        <v>19</v>
      </c>
      <c r="N40" s="45" t="s">
        <v>19</v>
      </c>
      <c r="O40" s="45" t="s">
        <v>19</v>
      </c>
      <c r="P40" s="25" t="s">
        <v>64</v>
      </c>
    </row>
    <row r="41" spans="1:16" ht="16.5" x14ac:dyDescent="0.25">
      <c r="A41" s="22" t="s">
        <v>65</v>
      </c>
      <c r="B41" s="59">
        <v>2956325264</v>
      </c>
      <c r="C41" s="59">
        <v>726900014</v>
      </c>
      <c r="D41" s="59">
        <v>735038861</v>
      </c>
      <c r="E41" s="59">
        <v>748834193</v>
      </c>
      <c r="F41" s="59">
        <v>936881328</v>
      </c>
      <c r="G41" s="59">
        <v>392834944</v>
      </c>
      <c r="H41" s="23">
        <f>'[1]بيان الوضع المالي'!$C$35</f>
        <v>66109629</v>
      </c>
      <c r="I41" s="30">
        <v>37675742</v>
      </c>
      <c r="J41" s="30" t="s">
        <v>19</v>
      </c>
      <c r="K41" s="30" t="s">
        <v>19</v>
      </c>
      <c r="L41" s="30" t="s">
        <v>19</v>
      </c>
      <c r="M41" s="30" t="s">
        <v>19</v>
      </c>
      <c r="N41" s="30" t="s">
        <v>19</v>
      </c>
      <c r="O41" s="30" t="s">
        <v>19</v>
      </c>
      <c r="P41" s="25" t="s">
        <v>66</v>
      </c>
    </row>
    <row r="42" spans="1:16" s="70" customFormat="1" ht="16.5" x14ac:dyDescent="0.25">
      <c r="A42" s="72" t="s">
        <v>79</v>
      </c>
      <c r="B42" s="76">
        <v>41599352</v>
      </c>
      <c r="C42" s="76">
        <v>-40018240</v>
      </c>
      <c r="D42" s="76">
        <v>-8610648</v>
      </c>
      <c r="E42" s="59">
        <v>1980061</v>
      </c>
      <c r="F42" s="59"/>
      <c r="G42" s="59"/>
      <c r="H42" s="23"/>
      <c r="I42" s="30"/>
      <c r="J42" s="30"/>
      <c r="K42" s="30"/>
      <c r="L42" s="30"/>
      <c r="M42" s="30"/>
      <c r="N42" s="30"/>
      <c r="O42" s="30"/>
      <c r="P42" s="73" t="s">
        <v>80</v>
      </c>
    </row>
    <row r="43" spans="1:16" ht="16.5" x14ac:dyDescent="0.25">
      <c r="A43" s="22" t="s">
        <v>67</v>
      </c>
      <c r="B43" s="59">
        <v>302357593</v>
      </c>
      <c r="C43" s="59">
        <v>0</v>
      </c>
      <c r="D43" s="59">
        <v>0</v>
      </c>
      <c r="E43" s="59">
        <v>47813</v>
      </c>
      <c r="F43" s="59">
        <v>6696</v>
      </c>
      <c r="G43" s="59">
        <v>12300</v>
      </c>
      <c r="H43" s="23">
        <f>'[1]بيان الوضع المالي'!$C$36</f>
        <v>8310308</v>
      </c>
      <c r="I43" s="24">
        <v>81438023</v>
      </c>
      <c r="J43" s="24">
        <v>138750085</v>
      </c>
      <c r="K43" s="24">
        <v>164486042</v>
      </c>
      <c r="L43" s="24">
        <v>161474942</v>
      </c>
      <c r="M43" s="24">
        <v>118027023</v>
      </c>
      <c r="N43" s="24">
        <v>97583518</v>
      </c>
      <c r="O43" s="24">
        <v>67715597</v>
      </c>
      <c r="P43" s="25" t="s">
        <v>68</v>
      </c>
    </row>
    <row r="44" spans="1:16" ht="18.75" x14ac:dyDescent="0.4">
      <c r="A44" s="22" t="s">
        <v>69</v>
      </c>
      <c r="B44" s="59">
        <v>186600392</v>
      </c>
      <c r="C44" s="59">
        <v>46532800</v>
      </c>
      <c r="D44" s="59">
        <v>586933490</v>
      </c>
      <c r="E44" s="59">
        <v>209189924</v>
      </c>
      <c r="F44" s="59">
        <v>82044741</v>
      </c>
      <c r="G44" s="47">
        <v>115432561</v>
      </c>
      <c r="H44" s="47">
        <f>'[1]بيان الوضع المالي'!$C$37</f>
        <v>52816992</v>
      </c>
      <c r="I44" s="46" t="s">
        <v>19</v>
      </c>
      <c r="J44" s="46" t="s">
        <v>19</v>
      </c>
      <c r="K44" s="46" t="s">
        <v>19</v>
      </c>
      <c r="L44" s="46" t="s">
        <v>19</v>
      </c>
      <c r="M44" s="46" t="s">
        <v>19</v>
      </c>
      <c r="N44" s="46" t="s">
        <v>19</v>
      </c>
      <c r="O44" s="46" t="s">
        <v>19</v>
      </c>
      <c r="P44" s="25" t="s">
        <v>70</v>
      </c>
    </row>
    <row r="45" spans="1:16" s="52" customFormat="1" ht="16.5" x14ac:dyDescent="0.25">
      <c r="A45" s="35" t="s">
        <v>71</v>
      </c>
      <c r="B45" s="61">
        <f>SUM(B38:B44)</f>
        <v>5429984667</v>
      </c>
      <c r="C45" s="61">
        <f>SUM(C38:C44)</f>
        <v>2615791706</v>
      </c>
      <c r="D45" s="61">
        <f t="shared" ref="D45" si="4">SUM(D38:D44)</f>
        <v>2634686424</v>
      </c>
      <c r="E45" s="61">
        <f>SUM(E38:E44)</f>
        <v>2018044709</v>
      </c>
      <c r="F45" s="61">
        <f>SUM(F38:F44)</f>
        <v>2048031335</v>
      </c>
      <c r="G45" s="61">
        <f>SUM(G38:G44)</f>
        <v>1526330642</v>
      </c>
      <c r="H45" s="36">
        <f>SUM(H38:H44)</f>
        <v>1132657938</v>
      </c>
      <c r="I45" s="36">
        <f>SUM(I38:I44)</f>
        <v>1112205821</v>
      </c>
      <c r="J45" s="37">
        <f t="shared" ref="J45:O45" si="5">SUM(J38:J43)</f>
        <v>1113300379</v>
      </c>
      <c r="K45" s="37">
        <f t="shared" si="5"/>
        <v>1101940109</v>
      </c>
      <c r="L45" s="37">
        <f t="shared" si="5"/>
        <v>1060074606</v>
      </c>
      <c r="M45" s="37">
        <f t="shared" si="5"/>
        <v>994457802</v>
      </c>
      <c r="N45" s="37">
        <f t="shared" si="5"/>
        <v>964092797</v>
      </c>
      <c r="O45" s="37">
        <f t="shared" si="5"/>
        <v>925239552</v>
      </c>
      <c r="P45" s="51" t="s">
        <v>72</v>
      </c>
    </row>
    <row r="46" spans="1:16" ht="16.5" x14ac:dyDescent="0.25">
      <c r="A46" s="22"/>
      <c r="B46" s="22"/>
      <c r="C46" s="22"/>
      <c r="D46" s="22"/>
      <c r="E46" s="59"/>
      <c r="F46" s="59"/>
      <c r="G46" s="59"/>
      <c r="H46" s="22"/>
      <c r="I46" s="22"/>
      <c r="J46" s="22"/>
      <c r="K46" s="23"/>
      <c r="L46" s="39"/>
      <c r="M46" s="39"/>
      <c r="N46" s="39"/>
      <c r="O46" s="39"/>
      <c r="P46" s="40"/>
    </row>
    <row r="47" spans="1:16" ht="16.5" x14ac:dyDescent="0.25">
      <c r="A47" s="53" t="s">
        <v>73</v>
      </c>
      <c r="B47" s="54">
        <f t="shared" ref="B47:D47" si="6">SUM(B45,B35)</f>
        <v>9264750260</v>
      </c>
      <c r="C47" s="54">
        <f t="shared" si="6"/>
        <v>5273371724</v>
      </c>
      <c r="D47" s="54">
        <f t="shared" si="6"/>
        <v>4955894281</v>
      </c>
      <c r="E47" s="54">
        <f>SUM(E45,E35)</f>
        <v>7382066352</v>
      </c>
      <c r="F47" s="54">
        <f>SUM(F45,F35)</f>
        <v>7504490305</v>
      </c>
      <c r="G47" s="54">
        <f>SUM(G45,G35)</f>
        <v>4966270284</v>
      </c>
      <c r="H47" s="54">
        <f>SUM(H45,H35)</f>
        <v>4632505771</v>
      </c>
      <c r="I47" s="54">
        <f>SUM(I45,I35)</f>
        <v>3575053326</v>
      </c>
      <c r="J47" s="55">
        <f t="shared" ref="J47:O47" si="7">SUM(J45,J35)</f>
        <v>3051194042</v>
      </c>
      <c r="K47" s="55">
        <f t="shared" si="7"/>
        <v>2655004036</v>
      </c>
      <c r="L47" s="55">
        <f t="shared" si="7"/>
        <v>2442779148</v>
      </c>
      <c r="M47" s="55">
        <f t="shared" si="7"/>
        <v>2204379144</v>
      </c>
      <c r="N47" s="55">
        <f t="shared" si="7"/>
        <v>1917270602</v>
      </c>
      <c r="O47" s="55">
        <f t="shared" si="7"/>
        <v>1470181184</v>
      </c>
      <c r="P47" s="56" t="s">
        <v>74</v>
      </c>
    </row>
    <row r="48" spans="1:16" x14ac:dyDescent="0.25">
      <c r="E48" s="57"/>
      <c r="F48" s="57"/>
      <c r="G48" s="57"/>
      <c r="K48" s="57"/>
    </row>
    <row r="49" spans="2:15" ht="26.25" hidden="1" customHeight="1" x14ac:dyDescent="0.25">
      <c r="B49" s="57">
        <f>B47-B21</f>
        <v>0</v>
      </c>
      <c r="C49" s="57">
        <f>C47-C21</f>
        <v>0</v>
      </c>
      <c r="D49" s="57">
        <f t="shared" ref="D49:E49" si="8">D47-D21</f>
        <v>0</v>
      </c>
      <c r="E49" s="57">
        <f t="shared" si="8"/>
        <v>0</v>
      </c>
      <c r="J49" s="58">
        <f t="shared" ref="J49:O49" si="9">J47-J21</f>
        <v>0</v>
      </c>
      <c r="K49" s="58">
        <f t="shared" si="9"/>
        <v>0</v>
      </c>
      <c r="L49" s="58">
        <f t="shared" si="9"/>
        <v>0</v>
      </c>
      <c r="M49" s="58">
        <f t="shared" si="9"/>
        <v>0</v>
      </c>
      <c r="N49" s="58">
        <f t="shared" si="9"/>
        <v>0</v>
      </c>
      <c r="O49" s="58">
        <f t="shared" si="9"/>
        <v>0</v>
      </c>
    </row>
  </sheetData>
  <pageMargins left="0.14000000000000001" right="0.54" top="0.74803149606299213" bottom="0.48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Razan Alsharif</cp:lastModifiedBy>
  <dcterms:created xsi:type="dcterms:W3CDTF">2016-01-17T09:50:59Z</dcterms:created>
  <dcterms:modified xsi:type="dcterms:W3CDTF">2022-02-06T09:53:02Z</dcterms:modified>
</cp:coreProperties>
</file>