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قائمة المركز المالي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M47" i="1"/>
  <c r="L47"/>
  <c r="G47"/>
  <c r="F47"/>
  <c r="O45"/>
  <c r="O47" s="1"/>
  <c r="O49" s="1"/>
  <c r="N45"/>
  <c r="N47" s="1"/>
  <c r="N49" s="1"/>
  <c r="M45"/>
  <c r="L45"/>
  <c r="I45"/>
  <c r="G45"/>
  <c r="F45"/>
  <c r="C45"/>
  <c r="B45"/>
  <c r="O43"/>
  <c r="N43"/>
  <c r="M43"/>
  <c r="L43"/>
  <c r="K43"/>
  <c r="J43"/>
  <c r="I43"/>
  <c r="G43"/>
  <c r="F43"/>
  <c r="E43"/>
  <c r="D43"/>
  <c r="C43"/>
  <c r="B43"/>
  <c r="H39"/>
  <c r="H38"/>
  <c r="H37"/>
  <c r="H36"/>
  <c r="H43" s="1"/>
  <c r="O33"/>
  <c r="N33"/>
  <c r="M33"/>
  <c r="L33"/>
  <c r="K33"/>
  <c r="K47" s="1"/>
  <c r="K49" s="1"/>
  <c r="J33"/>
  <c r="J47" s="1"/>
  <c r="J49" s="1"/>
  <c r="I33"/>
  <c r="I47" s="1"/>
  <c r="G33"/>
  <c r="F33"/>
  <c r="E33"/>
  <c r="E45" s="1"/>
  <c r="D33"/>
  <c r="D47" s="1"/>
  <c r="C33"/>
  <c r="C47" s="1"/>
  <c r="B33"/>
  <c r="B47" s="1"/>
  <c r="H32"/>
  <c r="H33" s="1"/>
  <c r="O27"/>
  <c r="N27"/>
  <c r="M27"/>
  <c r="L27"/>
  <c r="K27"/>
  <c r="J27"/>
  <c r="I27"/>
  <c r="H27"/>
  <c r="G27"/>
  <c r="F27"/>
  <c r="E27"/>
  <c r="D27"/>
  <c r="C27"/>
  <c r="B27"/>
  <c r="H23"/>
  <c r="O19"/>
  <c r="N19"/>
  <c r="K19"/>
  <c r="J19"/>
  <c r="I19"/>
  <c r="E19"/>
  <c r="D19"/>
  <c r="C19"/>
  <c r="B19"/>
  <c r="O17"/>
  <c r="N17"/>
  <c r="M17"/>
  <c r="L17"/>
  <c r="K17"/>
  <c r="J17"/>
  <c r="I17"/>
  <c r="G17"/>
  <c r="G19" s="1"/>
  <c r="F17"/>
  <c r="F19" s="1"/>
  <c r="E17"/>
  <c r="D17"/>
  <c r="C17"/>
  <c r="B17"/>
  <c r="H16"/>
  <c r="H15"/>
  <c r="H14"/>
  <c r="H13"/>
  <c r="H17" s="1"/>
  <c r="O11"/>
  <c r="N11"/>
  <c r="M11"/>
  <c r="M19" s="1"/>
  <c r="L11"/>
  <c r="L19" s="1"/>
  <c r="K11"/>
  <c r="J11"/>
  <c r="I11"/>
  <c r="G11"/>
  <c r="F11"/>
  <c r="E11"/>
  <c r="D11"/>
  <c r="C11"/>
  <c r="B11"/>
  <c r="H10"/>
  <c r="H8"/>
  <c r="H7"/>
  <c r="H11" s="1"/>
  <c r="H47" l="1"/>
  <c r="H45"/>
  <c r="H19"/>
  <c r="M49"/>
  <c r="L49"/>
  <c r="E47"/>
  <c r="K45"/>
  <c r="D45"/>
  <c r="J45"/>
</calcChain>
</file>

<file path=xl/sharedStrings.xml><?xml version="1.0" encoding="utf-8"?>
<sst xmlns="http://schemas.openxmlformats.org/spreadsheetml/2006/main" count="164" uniqueCount="80">
  <si>
    <t>المجموعة المتحدة للنشر والإعلان والتسويق UG</t>
  </si>
  <si>
    <t>قائمة المركز المالي</t>
  </si>
  <si>
    <t>البيان</t>
  </si>
  <si>
    <t>Statement of Financial Position</t>
  </si>
  <si>
    <t>الموجودات</t>
  </si>
  <si>
    <t>Assets</t>
  </si>
  <si>
    <t>موجودات غير متداولة</t>
  </si>
  <si>
    <t>Fixed Assets</t>
  </si>
  <si>
    <t xml:space="preserve">ممتلكات ومعدات </t>
  </si>
  <si>
    <t>Properties and equipments</t>
  </si>
  <si>
    <t xml:space="preserve">مشاريع تحت التنفيذ </t>
  </si>
  <si>
    <t>Projects under implementation</t>
  </si>
  <si>
    <t xml:space="preserve">موجودات غير ملموسة </t>
  </si>
  <si>
    <t>-</t>
  </si>
  <si>
    <t>Intangeble Assets</t>
  </si>
  <si>
    <t xml:space="preserve">موجودات مالية متوفرة للبيع </t>
  </si>
  <si>
    <t>Financial assets available for sale</t>
  </si>
  <si>
    <t xml:space="preserve">مجموع الموجودات غير المتداولة </t>
  </si>
  <si>
    <t>Total Fixed Assets</t>
  </si>
  <si>
    <t xml:space="preserve">موجودات متداولة </t>
  </si>
  <si>
    <t>Current Assets</t>
  </si>
  <si>
    <t xml:space="preserve">مخزون </t>
  </si>
  <si>
    <t>Inventory</t>
  </si>
  <si>
    <t xml:space="preserve">ذمم و أرصدة مدينة اخرى </t>
  </si>
  <si>
    <t>Receivables and other debit balances</t>
  </si>
  <si>
    <t>مطلوب من جهات ذات علاقة</t>
  </si>
  <si>
    <t>Dues from related parties</t>
  </si>
  <si>
    <t xml:space="preserve">نقد في الصندوق ولدى البنوك </t>
  </si>
  <si>
    <t>Cash and bank balances</t>
  </si>
  <si>
    <t xml:space="preserve">مجموع الموجودات المتداولة </t>
  </si>
  <si>
    <t>Total Current Assets</t>
  </si>
  <si>
    <t xml:space="preserve">مجموع الموجودات </t>
  </si>
  <si>
    <t>Total Assets</t>
  </si>
  <si>
    <t>حقوق الملكية والمطلوبات</t>
  </si>
  <si>
    <t>Equity an Liabilities</t>
  </si>
  <si>
    <t>حقوق المساهمين</t>
  </si>
  <si>
    <t xml:space="preserve"> Shareholders' Equity</t>
  </si>
  <si>
    <t xml:space="preserve">رأس المال </t>
  </si>
  <si>
    <t>Share Capital</t>
  </si>
  <si>
    <t>أرباح فروق تقييم القطع غير المحققة</t>
  </si>
  <si>
    <t>Realized gains / losses from FX revaluation</t>
  </si>
  <si>
    <t xml:space="preserve">احتياطي قانوني </t>
  </si>
  <si>
    <t>Statutory Reserves</t>
  </si>
  <si>
    <t>أرباح (خسائر) مدورة</t>
  </si>
  <si>
    <t>Retained Earnings (Loss)</t>
  </si>
  <si>
    <t xml:space="preserve">مجموع حقوق الملكية </t>
  </si>
  <si>
    <t>Total Shareholders' Equity</t>
  </si>
  <si>
    <t xml:space="preserve">مطلوبات غير متداولة </t>
  </si>
  <si>
    <t>Fixed Liabilities</t>
  </si>
  <si>
    <t xml:space="preserve">الجزء غير المتداول من الإيجار التمويلي </t>
  </si>
  <si>
    <t>Non-current portion of lease</t>
  </si>
  <si>
    <t>الجزء غير المتداول من الأرصدة الدائنة طويلة الأجل</t>
  </si>
  <si>
    <t>Non-current portion of long-term credit balances</t>
  </si>
  <si>
    <t>قروض طويلة الأجل</t>
  </si>
  <si>
    <t>long Term loans</t>
  </si>
  <si>
    <t>مجموع المطلوبات غير المتداولة</t>
  </si>
  <si>
    <t>Total Fixed Liabilities</t>
  </si>
  <si>
    <t>مطلوبات متداولة</t>
  </si>
  <si>
    <t>Current Liabilities</t>
  </si>
  <si>
    <t>تسهيلات بنكية</t>
  </si>
  <si>
    <t>Bank's Facilities</t>
  </si>
  <si>
    <t>ذمم وأرصدة دائنة أخرى</t>
  </si>
  <si>
    <t>Receivables and other credit balances</t>
  </si>
  <si>
    <t>مطلوب لجهات ذات علاقة</t>
  </si>
  <si>
    <t>Dues to related parties</t>
  </si>
  <si>
    <t xml:space="preserve">مخصص ضريبة الدخل </t>
  </si>
  <si>
    <t xml:space="preserve">  -</t>
  </si>
  <si>
    <t>Income tax provision</t>
  </si>
  <si>
    <t xml:space="preserve">الجزء المتداول من الإيجار التمويلي </t>
  </si>
  <si>
    <t xml:space="preserve">The current portion of the financing lease  </t>
  </si>
  <si>
    <t xml:space="preserve">الجزء المتداول من الأرصدة الدائنة طويلة الأجل </t>
  </si>
  <si>
    <t>Current portion of long-term payables</t>
  </si>
  <si>
    <t>توزيعات أرباح</t>
  </si>
  <si>
    <t>Cash Dividends</t>
  </si>
  <si>
    <t>مجموع المطلوبات المتداولة</t>
  </si>
  <si>
    <t>Total Current Liabilities</t>
  </si>
  <si>
    <t xml:space="preserve">مجموع المطلوبات </t>
  </si>
  <si>
    <t>Total Liabilities</t>
  </si>
  <si>
    <t xml:space="preserve">مجموع المطلوبات وحقوق الملكية </t>
  </si>
  <si>
    <t>Total Liabilities and Equity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</si>
</sst>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_-;_-* #,##0\-;_-* &quot;-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abic Transparent"/>
    </font>
    <font>
      <b/>
      <sz val="14"/>
      <color theme="0"/>
      <name val="Arabic Transparent"/>
      <charset val="178"/>
    </font>
    <font>
      <b/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b/>
      <u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</cellStyleXfs>
  <cellXfs count="75">
    <xf numFmtId="0" fontId="0" fillId="0" borderId="0" xfId="0"/>
    <xf numFmtId="0" fontId="2" fillId="0" borderId="0" xfId="0" applyFont="1" applyFill="1"/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0" fontId="3" fillId="2" borderId="0" xfId="0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4" fillId="0" borderId="0" xfId="0" applyFont="1" applyFill="1" applyAlignment="1"/>
    <xf numFmtId="3" fontId="0" fillId="0" borderId="1" xfId="0" applyNumberFormat="1" applyFill="1" applyBorder="1"/>
    <xf numFmtId="0" fontId="5" fillId="3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37" fontId="6" fillId="0" borderId="3" xfId="0" applyNumberFormat="1" applyFont="1" applyFill="1" applyBorder="1"/>
    <xf numFmtId="164" fontId="6" fillId="0" borderId="3" xfId="1" applyNumberFormat="1" applyFont="1" applyFill="1" applyBorder="1"/>
    <xf numFmtId="37" fontId="6" fillId="0" borderId="3" xfId="0" applyNumberFormat="1" applyFont="1" applyFill="1" applyBorder="1" applyAlignment="1">
      <alignment horizontal="center"/>
    </xf>
    <xf numFmtId="37" fontId="7" fillId="0" borderId="3" xfId="0" applyNumberFormat="1" applyFont="1" applyFill="1" applyBorder="1"/>
    <xf numFmtId="37" fontId="8" fillId="0" borderId="3" xfId="0" applyNumberFormat="1" applyFont="1" applyFill="1" applyBorder="1"/>
    <xf numFmtId="37" fontId="6" fillId="0" borderId="2" xfId="0" applyNumberFormat="1" applyFont="1" applyFill="1" applyBorder="1"/>
    <xf numFmtId="0" fontId="6" fillId="0" borderId="4" xfId="0" applyFont="1" applyFill="1" applyBorder="1"/>
    <xf numFmtId="164" fontId="6" fillId="0" borderId="4" xfId="1" applyNumberFormat="1" applyFont="1" applyFill="1" applyBorder="1"/>
    <xf numFmtId="0" fontId="6" fillId="0" borderId="4" xfId="0" applyFont="1" applyFill="1" applyBorder="1" applyAlignment="1">
      <alignment horizontal="center"/>
    </xf>
    <xf numFmtId="3" fontId="8" fillId="0" borderId="4" xfId="0" applyNumberFormat="1" applyFont="1" applyFill="1" applyBorder="1"/>
    <xf numFmtId="0" fontId="7" fillId="0" borderId="2" xfId="0" applyFont="1" applyBorder="1"/>
    <xf numFmtId="37" fontId="8" fillId="0" borderId="4" xfId="0" applyNumberFormat="1" applyFont="1" applyFill="1" applyBorder="1"/>
    <xf numFmtId="164" fontId="8" fillId="0" borderId="4" xfId="1" applyNumberFormat="1" applyFont="1" applyFill="1" applyBorder="1"/>
    <xf numFmtId="41" fontId="8" fillId="0" borderId="4" xfId="2" applyNumberFormat="1" applyFont="1" applyFill="1" applyBorder="1" applyAlignment="1"/>
    <xf numFmtId="37" fontId="8" fillId="0" borderId="2" xfId="0" applyNumberFormat="1" applyFont="1" applyFill="1" applyBorder="1"/>
    <xf numFmtId="0" fontId="8" fillId="0" borderId="4" xfId="0" applyFont="1" applyFill="1" applyBorder="1"/>
    <xf numFmtId="41" fontId="8" fillId="0" borderId="4" xfId="0" applyNumberFormat="1" applyFont="1" applyFill="1" applyBorder="1"/>
    <xf numFmtId="0" fontId="9" fillId="0" borderId="2" xfId="0" applyFont="1" applyBorder="1" applyAlignment="1"/>
    <xf numFmtId="164" fontId="8" fillId="0" borderId="4" xfId="1" applyNumberFormat="1" applyFont="1" applyFill="1" applyBorder="1" applyAlignment="1">
      <alignment horizontal="right"/>
    </xf>
    <xf numFmtId="37" fontId="8" fillId="0" borderId="4" xfId="0" applyNumberFormat="1" applyFont="1" applyFill="1" applyBorder="1" applyAlignment="1">
      <alignment horizontal="right"/>
    </xf>
    <xf numFmtId="41" fontId="8" fillId="0" borderId="4" xfId="2" applyNumberFormat="1" applyFont="1" applyFill="1" applyBorder="1" applyAlignment="1">
      <alignment horizontal="right"/>
    </xf>
    <xf numFmtId="41" fontId="10" fillId="0" borderId="4" xfId="2" applyNumberFormat="1" applyFont="1" applyFill="1" applyBorder="1" applyAlignment="1"/>
    <xf numFmtId="0" fontId="5" fillId="3" borderId="4" xfId="0" applyFont="1" applyFill="1" applyBorder="1" applyAlignment="1">
      <alignment horizontal="right" vertical="center"/>
    </xf>
    <xf numFmtId="164" fontId="5" fillId="3" borderId="4" xfId="1" applyNumberFormat="1" applyFont="1" applyFill="1" applyBorder="1" applyAlignment="1">
      <alignment horizontal="right" vertical="center"/>
    </xf>
    <xf numFmtId="37" fontId="5" fillId="3" borderId="4" xfId="0" applyNumberFormat="1" applyFont="1" applyFill="1" applyBorder="1" applyAlignment="1">
      <alignment horizontal="right" vertical="center"/>
    </xf>
    <xf numFmtId="41" fontId="5" fillId="3" borderId="4" xfId="2" applyNumberFormat="1" applyFont="1" applyFill="1" applyBorder="1" applyAlignment="1"/>
    <xf numFmtId="0" fontId="8" fillId="0" borderId="2" xfId="0" applyFont="1" applyBorder="1"/>
    <xf numFmtId="0" fontId="9" fillId="4" borderId="2" xfId="0" applyFont="1" applyFill="1" applyBorder="1" applyAlignment="1"/>
    <xf numFmtId="41" fontId="5" fillId="3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164" fontId="0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4" xfId="0" applyFill="1" applyBorder="1"/>
    <xf numFmtId="164" fontId="0" fillId="0" borderId="4" xfId="1" applyNumberFormat="1" applyFont="1" applyFill="1" applyBorder="1"/>
    <xf numFmtId="0" fontId="0" fillId="0" borderId="2" xfId="0" applyFill="1" applyBorder="1"/>
    <xf numFmtId="37" fontId="6" fillId="0" borderId="4" xfId="0" applyNumberFormat="1" applyFont="1" applyFill="1" applyBorder="1"/>
    <xf numFmtId="37" fontId="6" fillId="0" borderId="4" xfId="0" applyNumberFormat="1" applyFont="1" applyFill="1" applyBorder="1" applyAlignment="1">
      <alignment horizontal="center"/>
    </xf>
    <xf numFmtId="0" fontId="7" fillId="0" borderId="4" xfId="0" applyFont="1" applyFill="1" applyBorder="1"/>
    <xf numFmtId="37" fontId="8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/>
    <xf numFmtId="0" fontId="9" fillId="0" borderId="2" xfId="0" applyFont="1" applyBorder="1" applyAlignment="1">
      <alignment wrapText="1"/>
    </xf>
    <xf numFmtId="41" fontId="10" fillId="0" borderId="4" xfId="2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0" fillId="0" borderId="0" xfId="0" applyFont="1" applyFill="1"/>
    <xf numFmtId="0" fontId="8" fillId="0" borderId="4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 vertical="center"/>
    </xf>
    <xf numFmtId="41" fontId="5" fillId="3" borderId="5" xfId="0" applyNumberFormat="1" applyFont="1" applyFill="1" applyBorder="1" applyAlignment="1">
      <alignment horizontal="right" vertical="center"/>
    </xf>
    <xf numFmtId="41" fontId="5" fillId="3" borderId="5" xfId="2" applyNumberFormat="1" applyFont="1" applyFill="1" applyBorder="1" applyAlignment="1"/>
    <xf numFmtId="0" fontId="8" fillId="0" borderId="0" xfId="0" applyFont="1" applyFill="1"/>
    <xf numFmtId="164" fontId="8" fillId="0" borderId="0" xfId="1" applyNumberFormat="1" applyFont="1" applyFill="1"/>
    <xf numFmtId="0" fontId="8" fillId="0" borderId="0" xfId="0" applyFont="1" applyFill="1" applyAlignment="1">
      <alignment horizontal="center"/>
    </xf>
    <xf numFmtId="37" fontId="8" fillId="0" borderId="0" xfId="0" applyNumberFormat="1" applyFont="1" applyFill="1"/>
    <xf numFmtId="41" fontId="0" fillId="0" borderId="0" xfId="0" applyNumberFormat="1" applyFill="1"/>
  </cellXfs>
  <cellStyles count="8">
    <cellStyle name="Comma" xfId="1" builtinId="3"/>
    <cellStyle name="Comma [0]" xfId="2" builtinId="6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e-fs\Public\&#1583;&#1585;&#1575;&#1587;&#1575;&#1578;\&#1583;&#1604;&#1610;&#1604;%20&#1575;&#1604;&#1588;&#1585;&#1603;&#1575;&#1578;%20&#1575;&#1604;&#1606;&#1607;&#1575;&#1574;&#1610;%20&#1604;&#1593;&#1575;&#1605;%202015\Osama\UG\FS-%20Excel%20-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 (Q3-2014) "/>
      <sheetName val="Balance Sheet 2014"/>
      <sheetName val="Income Statement 2014"/>
      <sheetName val="Changes in Equity 2014"/>
      <sheetName val="Cash Flow 2014"/>
      <sheetName val="Sheet1"/>
      <sheetName val="Sheet2"/>
      <sheetName val="Sheet3"/>
      <sheetName val="Sheet4"/>
      <sheetName val="Sheet5"/>
      <sheetName val="Sheet6"/>
      <sheetName val="Income Statement (2)"/>
      <sheetName val="Changes in Equity (2)"/>
      <sheetName val="Cash Flow (2)"/>
    </sheetNames>
    <sheetDataSet>
      <sheetData sheetId="0"/>
      <sheetData sheetId="1">
        <row r="10">
          <cell r="E10">
            <v>516903537.26999998</v>
          </cell>
        </row>
        <row r="11">
          <cell r="E11">
            <v>108063934</v>
          </cell>
        </row>
        <row r="13">
          <cell r="E13">
            <v>71256063</v>
          </cell>
        </row>
        <row r="17">
          <cell r="E17">
            <v>23196188.243999999</v>
          </cell>
        </row>
        <row r="18">
          <cell r="E18">
            <v>175413847.22200003</v>
          </cell>
        </row>
        <row r="19">
          <cell r="E19">
            <v>60060925.359000005</v>
          </cell>
        </row>
        <row r="20">
          <cell r="E20">
            <v>1118630.3180000028</v>
          </cell>
        </row>
        <row r="27">
          <cell r="E27">
            <v>450000000</v>
          </cell>
        </row>
        <row r="35">
          <cell r="E35">
            <v>28402394</v>
          </cell>
        </row>
        <row r="39">
          <cell r="E39">
            <v>3197606</v>
          </cell>
        </row>
        <row r="40">
          <cell r="E40">
            <v>354918203.88099998</v>
          </cell>
        </row>
        <row r="41">
          <cell r="E41">
            <v>334113249.98000002</v>
          </cell>
        </row>
        <row r="42">
          <cell r="E42">
            <v>0</v>
          </cell>
        </row>
      </sheetData>
      <sheetData sheetId="2">
        <row r="8">
          <cell r="E8">
            <v>152920481</v>
          </cell>
        </row>
      </sheetData>
      <sheetData sheetId="3"/>
      <sheetData sheetId="4">
        <row r="24">
          <cell r="E24">
            <v>-2464198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rightToLeft="1" tabSelected="1" topLeftCell="A19" workbookViewId="0">
      <selection activeCell="A30" sqref="A30"/>
    </sheetView>
  </sheetViews>
  <sheetFormatPr defaultColWidth="9.140625" defaultRowHeight="15"/>
  <cols>
    <col min="1" max="1" width="43.7109375" style="2" bestFit="1" customWidth="1"/>
    <col min="2" max="3" width="16.140625" style="2" bestFit="1" customWidth="1"/>
    <col min="4" max="4" width="16.140625" style="3" bestFit="1" customWidth="1"/>
    <col min="5" max="5" width="16.140625" style="2" bestFit="1" customWidth="1"/>
    <col min="6" max="6" width="18.28515625" style="4" bestFit="1" customWidth="1"/>
    <col min="7" max="9" width="17" style="2" bestFit="1" customWidth="1"/>
    <col min="10" max="13" width="18.28515625" style="2" bestFit="1" customWidth="1"/>
    <col min="14" max="15" width="18.28515625" style="5" bestFit="1" customWidth="1"/>
    <col min="16" max="16" width="49.42578125" style="2" bestFit="1" customWidth="1"/>
    <col min="17" max="16384" width="9.140625" style="2"/>
  </cols>
  <sheetData>
    <row r="1" spans="1:21" ht="40.5" customHeight="1">
      <c r="A1" s="1" t="s">
        <v>0</v>
      </c>
      <c r="B1" s="1"/>
    </row>
    <row r="2" spans="1:21" s="4" customFormat="1" ht="18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"/>
      <c r="R2" s="2"/>
      <c r="S2" s="2"/>
      <c r="T2" s="2"/>
      <c r="U2" s="2"/>
    </row>
    <row r="3" spans="1:21" ht="18">
      <c r="A3" s="8"/>
      <c r="B3" s="8"/>
      <c r="C3" s="8"/>
      <c r="D3" s="9"/>
      <c r="E3" s="8"/>
      <c r="F3" s="10"/>
      <c r="G3" s="8"/>
      <c r="H3" s="8"/>
      <c r="I3" s="11"/>
      <c r="J3" s="11"/>
      <c r="K3" s="11"/>
      <c r="L3" s="12"/>
      <c r="M3" s="11"/>
      <c r="N3" s="13"/>
      <c r="O3" s="13"/>
    </row>
    <row r="4" spans="1:21" ht="18">
      <c r="A4" s="14" t="s">
        <v>2</v>
      </c>
      <c r="B4" s="15">
        <v>2020</v>
      </c>
      <c r="C4" s="16">
        <v>2019</v>
      </c>
      <c r="D4" s="15">
        <v>2018</v>
      </c>
      <c r="E4" s="15">
        <v>2017</v>
      </c>
      <c r="F4" s="15">
        <v>2016</v>
      </c>
      <c r="G4" s="15">
        <v>2015</v>
      </c>
      <c r="H4" s="15">
        <v>2014</v>
      </c>
      <c r="I4" s="15">
        <v>2013</v>
      </c>
      <c r="J4" s="15">
        <v>2012</v>
      </c>
      <c r="K4" s="15">
        <v>2011</v>
      </c>
      <c r="L4" s="15">
        <v>2010</v>
      </c>
      <c r="M4" s="15">
        <v>2009</v>
      </c>
      <c r="N4" s="15">
        <v>2008</v>
      </c>
      <c r="O4" s="15">
        <v>2007</v>
      </c>
      <c r="P4" s="17" t="s">
        <v>3</v>
      </c>
      <c r="Q4" s="12"/>
    </row>
    <row r="5" spans="1:21" ht="16.5">
      <c r="A5" s="18" t="s">
        <v>4</v>
      </c>
      <c r="B5" s="18"/>
      <c r="C5" s="18"/>
      <c r="D5" s="19"/>
      <c r="E5" s="18"/>
      <c r="F5" s="20"/>
      <c r="G5" s="18"/>
      <c r="H5" s="18"/>
      <c r="I5" s="18"/>
      <c r="J5" s="21"/>
      <c r="K5" s="22"/>
      <c r="L5" s="22"/>
      <c r="M5" s="22"/>
      <c r="N5" s="22"/>
      <c r="O5" s="22"/>
      <c r="P5" s="23" t="s">
        <v>5</v>
      </c>
    </row>
    <row r="6" spans="1:21" ht="16.5">
      <c r="A6" s="24" t="s">
        <v>6</v>
      </c>
      <c r="B6" s="24"/>
      <c r="C6" s="24"/>
      <c r="D6" s="25"/>
      <c r="E6" s="24"/>
      <c r="F6" s="26"/>
      <c r="G6" s="24"/>
      <c r="H6" s="24"/>
      <c r="I6" s="24"/>
      <c r="J6" s="24"/>
      <c r="K6" s="24"/>
      <c r="L6" s="24"/>
      <c r="M6" s="24"/>
      <c r="N6" s="27"/>
      <c r="O6" s="27"/>
      <c r="P6" s="28" t="s">
        <v>7</v>
      </c>
    </row>
    <row r="7" spans="1:21" ht="16.5">
      <c r="A7" s="29" t="s">
        <v>8</v>
      </c>
      <c r="B7" s="30">
        <v>404848672</v>
      </c>
      <c r="C7" s="30">
        <v>407134672</v>
      </c>
      <c r="D7" s="30">
        <v>415195155.46999997</v>
      </c>
      <c r="E7" s="29">
        <v>426119875</v>
      </c>
      <c r="F7" s="29">
        <v>454573595</v>
      </c>
      <c r="G7" s="29">
        <v>483439155</v>
      </c>
      <c r="H7" s="29">
        <f>'[1]Balance Sheet 2014'!$E$10</f>
        <v>516903537.26999998</v>
      </c>
      <c r="I7" s="29">
        <v>578116647</v>
      </c>
      <c r="J7" s="29">
        <v>635955109</v>
      </c>
      <c r="K7" s="31">
        <v>700464930</v>
      </c>
      <c r="L7" s="31">
        <v>749583085</v>
      </c>
      <c r="M7" s="31">
        <v>757831480</v>
      </c>
      <c r="N7" s="31">
        <v>731042580</v>
      </c>
      <c r="O7" s="31">
        <v>394898571</v>
      </c>
      <c r="P7" s="32" t="s">
        <v>9</v>
      </c>
    </row>
    <row r="8" spans="1:21" ht="16.5">
      <c r="A8" s="33" t="s">
        <v>10</v>
      </c>
      <c r="B8" s="30">
        <v>107863489</v>
      </c>
      <c r="C8" s="30">
        <v>107863489</v>
      </c>
      <c r="D8" s="30">
        <v>107863489</v>
      </c>
      <c r="E8" s="33">
        <v>107863489</v>
      </c>
      <c r="F8" s="34">
        <v>107863489</v>
      </c>
      <c r="G8" s="34">
        <v>107863489</v>
      </c>
      <c r="H8" s="34">
        <f>'[1]Balance Sheet 2014'!$E$11</f>
        <v>108063934</v>
      </c>
      <c r="I8" s="29">
        <v>108063934</v>
      </c>
      <c r="J8" s="31">
        <v>107947324</v>
      </c>
      <c r="K8" s="31">
        <v>107744004</v>
      </c>
      <c r="L8" s="31">
        <v>88723986</v>
      </c>
      <c r="M8" s="31">
        <v>51177358</v>
      </c>
      <c r="N8" s="31">
        <v>80543726</v>
      </c>
      <c r="O8" s="31">
        <v>329921759</v>
      </c>
      <c r="P8" s="35" t="s">
        <v>11</v>
      </c>
    </row>
    <row r="9" spans="1:21" ht="16.5">
      <c r="A9" s="29" t="s">
        <v>12</v>
      </c>
      <c r="B9" s="36" t="s">
        <v>13</v>
      </c>
      <c r="C9" s="36" t="s">
        <v>13</v>
      </c>
      <c r="D9" s="36" t="s">
        <v>13</v>
      </c>
      <c r="E9" s="37" t="s">
        <v>13</v>
      </c>
      <c r="F9" s="38" t="s">
        <v>13</v>
      </c>
      <c r="G9" s="38" t="s">
        <v>13</v>
      </c>
      <c r="H9" s="38" t="s">
        <v>13</v>
      </c>
      <c r="I9" s="38" t="s">
        <v>13</v>
      </c>
      <c r="J9" s="38" t="s">
        <v>13</v>
      </c>
      <c r="K9" s="38" t="s">
        <v>13</v>
      </c>
      <c r="L9" s="31">
        <v>675000</v>
      </c>
      <c r="M9" s="31">
        <v>1575000</v>
      </c>
      <c r="N9" s="31">
        <v>2475000</v>
      </c>
      <c r="O9" s="31">
        <v>3375000</v>
      </c>
      <c r="P9" s="32" t="s">
        <v>14</v>
      </c>
    </row>
    <row r="10" spans="1:21" ht="18.75">
      <c r="A10" s="33" t="s">
        <v>15</v>
      </c>
      <c r="B10" s="30">
        <v>68256800</v>
      </c>
      <c r="C10" s="30">
        <v>68256800</v>
      </c>
      <c r="D10" s="30">
        <v>68256800</v>
      </c>
      <c r="E10" s="39">
        <v>68256800</v>
      </c>
      <c r="F10" s="39">
        <v>78256800</v>
      </c>
      <c r="G10" s="39">
        <v>74500000</v>
      </c>
      <c r="H10" s="39">
        <f>'[1]Balance Sheet 2014'!$E$13</f>
        <v>71256063</v>
      </c>
      <c r="I10" s="39">
        <v>71256063</v>
      </c>
      <c r="J10" s="39">
        <v>69718250</v>
      </c>
      <c r="K10" s="39">
        <v>74500000</v>
      </c>
      <c r="L10" s="39">
        <v>69300000</v>
      </c>
      <c r="M10" s="39">
        <v>51619664</v>
      </c>
      <c r="N10" s="39">
        <v>37500000</v>
      </c>
      <c r="O10" s="39">
        <v>27500000</v>
      </c>
      <c r="P10" s="35" t="s">
        <v>16</v>
      </c>
    </row>
    <row r="11" spans="1:21" ht="16.5">
      <c r="A11" s="40" t="s">
        <v>17</v>
      </c>
      <c r="B11" s="41">
        <f t="shared" ref="B11:O11" si="0">SUM(B7:B10)</f>
        <v>580968961</v>
      </c>
      <c r="C11" s="41">
        <f t="shared" si="0"/>
        <v>583254961</v>
      </c>
      <c r="D11" s="41">
        <f t="shared" si="0"/>
        <v>591315444.47000003</v>
      </c>
      <c r="E11" s="42">
        <f t="shared" si="0"/>
        <v>602240164</v>
      </c>
      <c r="F11" s="42">
        <f t="shared" si="0"/>
        <v>640693884</v>
      </c>
      <c r="G11" s="42">
        <f t="shared" si="0"/>
        <v>665802644</v>
      </c>
      <c r="H11" s="42">
        <f t="shared" si="0"/>
        <v>696223534.26999998</v>
      </c>
      <c r="I11" s="42">
        <f t="shared" si="0"/>
        <v>757436644</v>
      </c>
      <c r="J11" s="43">
        <f t="shared" si="0"/>
        <v>813620683</v>
      </c>
      <c r="K11" s="43">
        <f t="shared" si="0"/>
        <v>882708934</v>
      </c>
      <c r="L11" s="43">
        <f t="shared" si="0"/>
        <v>908282071</v>
      </c>
      <c r="M11" s="43">
        <f t="shared" si="0"/>
        <v>862203502</v>
      </c>
      <c r="N11" s="43">
        <f t="shared" si="0"/>
        <v>851561306</v>
      </c>
      <c r="O11" s="43">
        <f t="shared" si="0"/>
        <v>755695330</v>
      </c>
      <c r="P11" s="17" t="s">
        <v>18</v>
      </c>
    </row>
    <row r="12" spans="1:21" ht="16.5">
      <c r="A12" s="24" t="s">
        <v>19</v>
      </c>
      <c r="B12" s="25"/>
      <c r="C12" s="25"/>
      <c r="D12" s="25"/>
      <c r="E12" s="24"/>
      <c r="F12" s="26"/>
      <c r="G12" s="24"/>
      <c r="H12" s="24"/>
      <c r="I12" s="24"/>
      <c r="J12" s="24"/>
      <c r="K12" s="31"/>
      <c r="L12" s="31"/>
      <c r="M12" s="31"/>
      <c r="N12" s="31"/>
      <c r="O12" s="31"/>
      <c r="P12" s="28" t="s">
        <v>20</v>
      </c>
    </row>
    <row r="13" spans="1:21" ht="16.5">
      <c r="A13" s="29" t="s">
        <v>21</v>
      </c>
      <c r="B13" s="30">
        <v>16568879</v>
      </c>
      <c r="C13" s="30">
        <v>16568879</v>
      </c>
      <c r="D13" s="30">
        <v>16568879</v>
      </c>
      <c r="E13" s="29">
        <v>16568879</v>
      </c>
      <c r="F13" s="29">
        <v>15559929</v>
      </c>
      <c r="G13" s="29">
        <v>16474105</v>
      </c>
      <c r="H13" s="29">
        <f>'[1]Balance Sheet 2014'!$E$17</f>
        <v>23196188.243999999</v>
      </c>
      <c r="I13" s="31">
        <v>23409620</v>
      </c>
      <c r="J13" s="31">
        <v>32508811</v>
      </c>
      <c r="K13" s="31">
        <v>35623988</v>
      </c>
      <c r="L13" s="31">
        <v>36274142</v>
      </c>
      <c r="M13" s="31">
        <v>32415660</v>
      </c>
      <c r="N13" s="31">
        <v>55513150</v>
      </c>
      <c r="O13" s="31">
        <v>13061044</v>
      </c>
      <c r="P13" s="44" t="s">
        <v>22</v>
      </c>
    </row>
    <row r="14" spans="1:21" ht="16.5">
      <c r="A14" s="33" t="s">
        <v>23</v>
      </c>
      <c r="B14" s="30">
        <v>120663309</v>
      </c>
      <c r="C14" s="30">
        <v>151652923</v>
      </c>
      <c r="D14" s="30">
        <v>145155049</v>
      </c>
      <c r="E14" s="34">
        <v>162706888</v>
      </c>
      <c r="F14" s="34">
        <v>220252504</v>
      </c>
      <c r="G14" s="34">
        <v>204068117</v>
      </c>
      <c r="H14" s="34">
        <f>'[1]Balance Sheet 2014'!$E$18</f>
        <v>175413847.22200003</v>
      </c>
      <c r="I14" s="31">
        <v>105851056</v>
      </c>
      <c r="J14" s="31">
        <v>102914348</v>
      </c>
      <c r="K14" s="31">
        <v>187410052</v>
      </c>
      <c r="L14" s="31">
        <v>328940858</v>
      </c>
      <c r="M14" s="31">
        <v>301373210</v>
      </c>
      <c r="N14" s="31">
        <v>239976326</v>
      </c>
      <c r="O14" s="31">
        <v>272799458</v>
      </c>
      <c r="P14" s="35" t="s">
        <v>24</v>
      </c>
    </row>
    <row r="15" spans="1:21" ht="16.5">
      <c r="A15" s="33" t="s">
        <v>25</v>
      </c>
      <c r="B15" s="30">
        <v>113830346</v>
      </c>
      <c r="C15" s="30">
        <v>101835552</v>
      </c>
      <c r="D15" s="30">
        <v>98518474</v>
      </c>
      <c r="E15" s="34">
        <v>123010130</v>
      </c>
      <c r="F15" s="34">
        <v>148235316</v>
      </c>
      <c r="G15" s="34">
        <v>104644823</v>
      </c>
      <c r="H15" s="34">
        <f>'[1]Balance Sheet 2014'!$E$19</f>
        <v>60060925.359000005</v>
      </c>
      <c r="I15" s="31">
        <v>103541691</v>
      </c>
      <c r="J15" s="31">
        <v>120239464</v>
      </c>
      <c r="K15" s="31">
        <v>83655801</v>
      </c>
      <c r="L15" s="31">
        <v>53726114</v>
      </c>
      <c r="M15" s="31">
        <v>140512380</v>
      </c>
      <c r="N15" s="38" t="s">
        <v>13</v>
      </c>
      <c r="O15" s="38" t="s">
        <v>13</v>
      </c>
      <c r="P15" s="45" t="s">
        <v>26</v>
      </c>
    </row>
    <row r="16" spans="1:21" ht="18.75">
      <c r="A16" s="29" t="s">
        <v>27</v>
      </c>
      <c r="B16" s="30">
        <v>3064049</v>
      </c>
      <c r="C16" s="30">
        <v>2092376</v>
      </c>
      <c r="D16" s="30">
        <v>1278418</v>
      </c>
      <c r="E16" s="39">
        <v>3203893</v>
      </c>
      <c r="F16" s="39">
        <v>3035761</v>
      </c>
      <c r="G16" s="39">
        <v>3113294</v>
      </c>
      <c r="H16" s="39">
        <f>'[1]Balance Sheet 2014'!$E$20</f>
        <v>1118630.3180000028</v>
      </c>
      <c r="I16" s="39">
        <v>587604</v>
      </c>
      <c r="J16" s="39">
        <v>6012844</v>
      </c>
      <c r="K16" s="39">
        <v>3269518</v>
      </c>
      <c r="L16" s="39">
        <v>5502106</v>
      </c>
      <c r="M16" s="39">
        <v>5529453</v>
      </c>
      <c r="N16" s="39">
        <v>29117749</v>
      </c>
      <c r="O16" s="39">
        <v>15304529</v>
      </c>
      <c r="P16" s="44" t="s">
        <v>28</v>
      </c>
    </row>
    <row r="17" spans="1:16" ht="16.5">
      <c r="A17" s="40" t="s">
        <v>29</v>
      </c>
      <c r="B17" s="41">
        <f t="shared" ref="B17:O17" si="1">SUM(B13:B16)</f>
        <v>254126583</v>
      </c>
      <c r="C17" s="41">
        <f t="shared" si="1"/>
        <v>272149730</v>
      </c>
      <c r="D17" s="41">
        <f t="shared" si="1"/>
        <v>261520820</v>
      </c>
      <c r="E17" s="46">
        <f t="shared" si="1"/>
        <v>305489790</v>
      </c>
      <c r="F17" s="46">
        <f t="shared" si="1"/>
        <v>387083510</v>
      </c>
      <c r="G17" s="46">
        <f t="shared" si="1"/>
        <v>328300339</v>
      </c>
      <c r="H17" s="46">
        <f t="shared" si="1"/>
        <v>259789591.14300001</v>
      </c>
      <c r="I17" s="46">
        <f t="shared" si="1"/>
        <v>233389971</v>
      </c>
      <c r="J17" s="43">
        <f t="shared" si="1"/>
        <v>261675467</v>
      </c>
      <c r="K17" s="43">
        <f t="shared" si="1"/>
        <v>309959359</v>
      </c>
      <c r="L17" s="43">
        <f t="shared" si="1"/>
        <v>424443220</v>
      </c>
      <c r="M17" s="43">
        <f t="shared" si="1"/>
        <v>479830703</v>
      </c>
      <c r="N17" s="43">
        <f t="shared" si="1"/>
        <v>324607225</v>
      </c>
      <c r="O17" s="43">
        <f t="shared" si="1"/>
        <v>301165031</v>
      </c>
      <c r="P17" s="17" t="s">
        <v>30</v>
      </c>
    </row>
    <row r="18" spans="1:16" ht="16.5">
      <c r="A18" s="47"/>
      <c r="B18" s="48"/>
      <c r="C18" s="48"/>
      <c r="D18" s="48"/>
      <c r="E18" s="47"/>
      <c r="F18" s="49"/>
      <c r="G18" s="47"/>
      <c r="H18" s="47"/>
      <c r="I18" s="47"/>
      <c r="J18" s="47"/>
      <c r="K18" s="31"/>
      <c r="L18" s="31"/>
      <c r="M18" s="31"/>
      <c r="N18" s="31"/>
      <c r="O18" s="31"/>
      <c r="P18" s="50"/>
    </row>
    <row r="19" spans="1:16" ht="16.5">
      <c r="A19" s="40" t="s">
        <v>31</v>
      </c>
      <c r="B19" s="41">
        <f t="shared" ref="B19:I19" si="2">B17+B11</f>
        <v>835095544</v>
      </c>
      <c r="C19" s="41">
        <f t="shared" si="2"/>
        <v>855404691</v>
      </c>
      <c r="D19" s="41">
        <f t="shared" si="2"/>
        <v>852836264.47000003</v>
      </c>
      <c r="E19" s="42">
        <f t="shared" si="2"/>
        <v>907729954</v>
      </c>
      <c r="F19" s="42">
        <f t="shared" si="2"/>
        <v>1027777394</v>
      </c>
      <c r="G19" s="42">
        <f t="shared" si="2"/>
        <v>994102983</v>
      </c>
      <c r="H19" s="42">
        <f t="shared" si="2"/>
        <v>956013125.41299999</v>
      </c>
      <c r="I19" s="42">
        <f t="shared" si="2"/>
        <v>990826615</v>
      </c>
      <c r="J19" s="42">
        <f>J11+J17</f>
        <v>1075296150</v>
      </c>
      <c r="K19" s="43">
        <f>SUM(K11,K17)</f>
        <v>1192668293</v>
      </c>
      <c r="L19" s="43">
        <f>SUM(L11,L17)</f>
        <v>1332725291</v>
      </c>
      <c r="M19" s="43">
        <f>SUM(M11,M17)</f>
        <v>1342034205</v>
      </c>
      <c r="N19" s="43">
        <f>SUM(N17,N11)</f>
        <v>1176168531</v>
      </c>
      <c r="O19" s="43">
        <f>SUM(O17,O11)</f>
        <v>1056860361</v>
      </c>
      <c r="P19" s="17" t="s">
        <v>32</v>
      </c>
    </row>
    <row r="20" spans="1:16" ht="21" customHeight="1">
      <c r="A20" s="51"/>
      <c r="B20" s="51"/>
      <c r="C20" s="51"/>
      <c r="D20" s="52"/>
      <c r="E20" s="51"/>
      <c r="F20" s="49"/>
      <c r="G20" s="51"/>
      <c r="H20" s="51"/>
      <c r="I20" s="51"/>
      <c r="J20" s="51"/>
      <c r="K20" s="31"/>
      <c r="L20" s="31"/>
      <c r="M20" s="31"/>
      <c r="N20" s="31"/>
      <c r="O20" s="31"/>
      <c r="P20" s="53"/>
    </row>
    <row r="21" spans="1:16" ht="16.5">
      <c r="A21" s="54" t="s">
        <v>33</v>
      </c>
      <c r="B21" s="54"/>
      <c r="C21" s="54"/>
      <c r="D21" s="25"/>
      <c r="E21" s="54"/>
      <c r="F21" s="55"/>
      <c r="G21" s="54"/>
      <c r="H21" s="54"/>
      <c r="I21" s="54"/>
      <c r="J21" s="54"/>
      <c r="K21" s="31"/>
      <c r="L21" s="31"/>
      <c r="M21" s="31"/>
      <c r="N21" s="31"/>
      <c r="O21" s="31"/>
      <c r="P21" s="28" t="s">
        <v>34</v>
      </c>
    </row>
    <row r="22" spans="1:16" ht="16.5">
      <c r="A22" s="24" t="s">
        <v>35</v>
      </c>
      <c r="B22" s="24"/>
      <c r="C22" s="24"/>
      <c r="D22" s="25"/>
      <c r="E22" s="24"/>
      <c r="F22" s="26"/>
      <c r="G22" s="24"/>
      <c r="H22" s="24"/>
      <c r="I22" s="24"/>
      <c r="J22" s="56"/>
      <c r="K22" s="31"/>
      <c r="L22" s="31"/>
      <c r="M22" s="31"/>
      <c r="N22" s="31"/>
      <c r="O22" s="31"/>
      <c r="P22" s="44" t="s">
        <v>36</v>
      </c>
    </row>
    <row r="23" spans="1:16" ht="16.5">
      <c r="A23" s="29" t="s">
        <v>37</v>
      </c>
      <c r="B23" s="29">
        <v>450000000</v>
      </c>
      <c r="C23" s="29">
        <v>450000000</v>
      </c>
      <c r="D23" s="29">
        <v>450000000</v>
      </c>
      <c r="E23" s="29">
        <v>450000000</v>
      </c>
      <c r="F23" s="29">
        <v>450000000</v>
      </c>
      <c r="G23" s="29">
        <v>450000000</v>
      </c>
      <c r="H23" s="29">
        <f>'[1]Balance Sheet 2014'!$E$27</f>
        <v>450000000</v>
      </c>
      <c r="I23" s="29">
        <v>450000000</v>
      </c>
      <c r="J23" s="31">
        <v>450000000</v>
      </c>
      <c r="K23" s="31">
        <v>450000000</v>
      </c>
      <c r="L23" s="31">
        <v>450000000</v>
      </c>
      <c r="M23" s="31">
        <v>300000000</v>
      </c>
      <c r="N23" s="31">
        <v>300000000</v>
      </c>
      <c r="O23" s="31">
        <v>300000000</v>
      </c>
      <c r="P23" s="44" t="s">
        <v>38</v>
      </c>
    </row>
    <row r="24" spans="1:16" ht="16.5">
      <c r="A24" s="29" t="s">
        <v>39</v>
      </c>
      <c r="B24" s="29">
        <v>11880549</v>
      </c>
      <c r="C24" s="29">
        <v>11880549</v>
      </c>
      <c r="D24" s="29">
        <v>11880549</v>
      </c>
      <c r="E24" s="29">
        <v>11880549</v>
      </c>
      <c r="F24" s="57">
        <v>11158757</v>
      </c>
      <c r="G24" s="29">
        <v>2693575</v>
      </c>
      <c r="H24" s="29" t="s">
        <v>13</v>
      </c>
      <c r="I24" s="29" t="s">
        <v>13</v>
      </c>
      <c r="J24" s="31" t="s">
        <v>13</v>
      </c>
      <c r="K24" s="31" t="s">
        <v>13</v>
      </c>
      <c r="L24" s="31" t="s">
        <v>13</v>
      </c>
      <c r="M24" s="31" t="s">
        <v>13</v>
      </c>
      <c r="N24" s="31" t="s">
        <v>13</v>
      </c>
      <c r="O24" s="31" t="s">
        <v>13</v>
      </c>
      <c r="P24" s="58" t="s">
        <v>40</v>
      </c>
    </row>
    <row r="25" spans="1:16" ht="16.5">
      <c r="A25" s="29" t="s">
        <v>41</v>
      </c>
      <c r="B25" s="29">
        <v>47340968</v>
      </c>
      <c r="C25" s="29">
        <v>45010682.600000001</v>
      </c>
      <c r="D25" s="29">
        <v>45010682.600000001</v>
      </c>
      <c r="E25" s="29">
        <v>45010683</v>
      </c>
      <c r="F25" s="59">
        <v>44765012</v>
      </c>
      <c r="G25" s="34">
        <v>44195687</v>
      </c>
      <c r="H25" s="34">
        <v>42800080</v>
      </c>
      <c r="I25" s="31">
        <v>42156105</v>
      </c>
      <c r="J25" s="31">
        <v>42156105</v>
      </c>
      <c r="K25" s="31">
        <v>42156105</v>
      </c>
      <c r="L25" s="31">
        <v>42156105</v>
      </c>
      <c r="M25" s="31">
        <v>30024396</v>
      </c>
      <c r="N25" s="31">
        <v>21217671</v>
      </c>
      <c r="O25" s="31">
        <v>15936061</v>
      </c>
      <c r="P25" s="44" t="s">
        <v>42</v>
      </c>
    </row>
    <row r="26" spans="1:16" ht="18.75">
      <c r="A26" s="29" t="s">
        <v>43</v>
      </c>
      <c r="B26" s="29">
        <v>-236343451</v>
      </c>
      <c r="C26" s="29">
        <v>-257316009</v>
      </c>
      <c r="D26" s="29">
        <v>-252570733.71000001</v>
      </c>
      <c r="E26" s="29">
        <v>-237522979</v>
      </c>
      <c r="F26" s="57">
        <v>-239734014</v>
      </c>
      <c r="G26" s="39">
        <v>-244857938</v>
      </c>
      <c r="H26" s="39">
        <v>-257418409</v>
      </c>
      <c r="I26" s="39">
        <v>-263214175</v>
      </c>
      <c r="J26" s="39">
        <v>-212845810</v>
      </c>
      <c r="K26" s="39">
        <v>-49726820</v>
      </c>
      <c r="L26" s="39">
        <v>133980500</v>
      </c>
      <c r="M26" s="39">
        <v>174795119</v>
      </c>
      <c r="N26" s="39">
        <v>95534599</v>
      </c>
      <c r="O26" s="39">
        <v>88345041</v>
      </c>
      <c r="P26" s="44" t="s">
        <v>44</v>
      </c>
    </row>
    <row r="27" spans="1:16" ht="16.5">
      <c r="A27" s="40" t="s">
        <v>45</v>
      </c>
      <c r="B27" s="41">
        <f t="shared" ref="B27:C27" si="3">SUM(B23:B26)</f>
        <v>272878066</v>
      </c>
      <c r="C27" s="41">
        <f t="shared" si="3"/>
        <v>249575222.60000002</v>
      </c>
      <c r="D27" s="41">
        <f t="shared" ref="D27:O27" si="4">SUM(D23:D26)</f>
        <v>254320497.89000002</v>
      </c>
      <c r="E27" s="42">
        <f t="shared" si="4"/>
        <v>269368253</v>
      </c>
      <c r="F27" s="42">
        <f t="shared" si="4"/>
        <v>266189755</v>
      </c>
      <c r="G27" s="42">
        <f t="shared" si="4"/>
        <v>252031324</v>
      </c>
      <c r="H27" s="42">
        <f t="shared" si="4"/>
        <v>235381671</v>
      </c>
      <c r="I27" s="42">
        <f t="shared" si="4"/>
        <v>228941930</v>
      </c>
      <c r="J27" s="43">
        <f t="shared" si="4"/>
        <v>279310295</v>
      </c>
      <c r="K27" s="43">
        <f t="shared" si="4"/>
        <v>442429285</v>
      </c>
      <c r="L27" s="43">
        <f t="shared" si="4"/>
        <v>626136605</v>
      </c>
      <c r="M27" s="43">
        <f t="shared" si="4"/>
        <v>504819515</v>
      </c>
      <c r="N27" s="43">
        <f t="shared" si="4"/>
        <v>416752270</v>
      </c>
      <c r="O27" s="43">
        <f t="shared" si="4"/>
        <v>404281102</v>
      </c>
      <c r="P27" s="17" t="s">
        <v>46</v>
      </c>
    </row>
    <row r="28" spans="1:16" ht="16.5">
      <c r="A28" s="33"/>
      <c r="B28" s="30"/>
      <c r="C28" s="30"/>
      <c r="D28" s="30"/>
      <c r="E28" s="33"/>
      <c r="F28" s="59"/>
      <c r="G28" s="33"/>
      <c r="H28" s="33"/>
      <c r="I28" s="33"/>
      <c r="J28" s="33"/>
      <c r="K28" s="31"/>
      <c r="L28" s="31"/>
      <c r="M28" s="31"/>
      <c r="N28" s="31"/>
      <c r="O28" s="31"/>
      <c r="P28" s="60"/>
    </row>
    <row r="29" spans="1:16" ht="16.5">
      <c r="A29" s="54" t="s">
        <v>47</v>
      </c>
      <c r="B29" s="25"/>
      <c r="C29" s="25"/>
      <c r="D29" s="25"/>
      <c r="E29" s="54"/>
      <c r="F29" s="55"/>
      <c r="G29" s="54"/>
      <c r="H29" s="54"/>
      <c r="I29" s="54"/>
      <c r="J29" s="54"/>
      <c r="K29" s="31"/>
      <c r="L29" s="31"/>
      <c r="M29" s="31"/>
      <c r="N29" s="31"/>
      <c r="O29" s="31"/>
      <c r="P29" s="23" t="s">
        <v>48</v>
      </c>
    </row>
    <row r="30" spans="1:16" ht="16.5">
      <c r="A30" s="33" t="s">
        <v>49</v>
      </c>
      <c r="B30" s="30"/>
      <c r="C30" s="30"/>
      <c r="D30" s="30"/>
      <c r="E30" s="38" t="s">
        <v>13</v>
      </c>
      <c r="F30" s="38" t="s">
        <v>13</v>
      </c>
      <c r="G30" s="38" t="s">
        <v>13</v>
      </c>
      <c r="H30" s="38" t="s">
        <v>13</v>
      </c>
      <c r="I30" s="38" t="s">
        <v>13</v>
      </c>
      <c r="J30" s="38" t="s">
        <v>13</v>
      </c>
      <c r="K30" s="38" t="s">
        <v>13</v>
      </c>
      <c r="L30" s="38" t="s">
        <v>13</v>
      </c>
      <c r="M30" s="38" t="s">
        <v>13</v>
      </c>
      <c r="N30" s="38" t="s">
        <v>13</v>
      </c>
      <c r="O30" s="31">
        <v>41228070</v>
      </c>
      <c r="P30" s="35" t="s">
        <v>50</v>
      </c>
    </row>
    <row r="31" spans="1:16" ht="16.5">
      <c r="A31" s="29" t="s">
        <v>51</v>
      </c>
      <c r="B31" s="30"/>
      <c r="C31" s="30"/>
      <c r="D31" s="30"/>
      <c r="E31" s="38" t="s">
        <v>13</v>
      </c>
      <c r="F31" s="38" t="s">
        <v>13</v>
      </c>
      <c r="G31" s="38" t="s">
        <v>13</v>
      </c>
      <c r="H31" s="38" t="s">
        <v>13</v>
      </c>
      <c r="I31" s="38" t="s">
        <v>13</v>
      </c>
      <c r="J31" s="31">
        <v>0</v>
      </c>
      <c r="K31" s="31">
        <v>0</v>
      </c>
      <c r="L31" s="31">
        <v>0</v>
      </c>
      <c r="M31" s="31">
        <v>34063568</v>
      </c>
      <c r="N31" s="31">
        <v>56128767</v>
      </c>
      <c r="O31" s="31">
        <v>132807200</v>
      </c>
      <c r="P31" s="61" t="s">
        <v>52</v>
      </c>
    </row>
    <row r="32" spans="1:16" ht="18.75">
      <c r="A32" s="29" t="s">
        <v>53</v>
      </c>
      <c r="B32" s="30">
        <v>0</v>
      </c>
      <c r="C32" s="30">
        <v>5273232</v>
      </c>
      <c r="D32" s="30">
        <v>12268319.57</v>
      </c>
      <c r="E32" s="39">
        <v>12254289</v>
      </c>
      <c r="F32" s="39">
        <v>18208898</v>
      </c>
      <c r="G32" s="39">
        <v>23394774</v>
      </c>
      <c r="H32" s="39">
        <f>'[1]Balance Sheet 2014'!$E$35</f>
        <v>28402394</v>
      </c>
      <c r="I32" s="62" t="s">
        <v>13</v>
      </c>
      <c r="J32" s="62" t="s">
        <v>13</v>
      </c>
      <c r="K32" s="62" t="s">
        <v>13</v>
      </c>
      <c r="L32" s="62" t="s">
        <v>13</v>
      </c>
      <c r="M32" s="62" t="s">
        <v>13</v>
      </c>
      <c r="N32" s="62" t="s">
        <v>13</v>
      </c>
      <c r="O32" s="62" t="s">
        <v>13</v>
      </c>
      <c r="P32" s="63" t="s">
        <v>54</v>
      </c>
    </row>
    <row r="33" spans="1:16" ht="16.5">
      <c r="A33" s="40" t="s">
        <v>55</v>
      </c>
      <c r="B33" s="43">
        <f t="shared" ref="B33:O33" si="5">SUM(B30:B32)</f>
        <v>0</v>
      </c>
      <c r="C33" s="43">
        <f t="shared" si="5"/>
        <v>5273232</v>
      </c>
      <c r="D33" s="43">
        <f t="shared" si="5"/>
        <v>12268319.57</v>
      </c>
      <c r="E33" s="43">
        <f t="shared" si="5"/>
        <v>12254289</v>
      </c>
      <c r="F33" s="43">
        <f t="shared" si="5"/>
        <v>18208898</v>
      </c>
      <c r="G33" s="43">
        <f t="shared" si="5"/>
        <v>23394774</v>
      </c>
      <c r="H33" s="43">
        <f t="shared" si="5"/>
        <v>28402394</v>
      </c>
      <c r="I33" s="43">
        <f t="shared" si="5"/>
        <v>0</v>
      </c>
      <c r="J33" s="43">
        <f t="shared" si="5"/>
        <v>0</v>
      </c>
      <c r="K33" s="43">
        <f t="shared" si="5"/>
        <v>0</v>
      </c>
      <c r="L33" s="43">
        <f t="shared" si="5"/>
        <v>0</v>
      </c>
      <c r="M33" s="43">
        <f t="shared" si="5"/>
        <v>34063568</v>
      </c>
      <c r="N33" s="43">
        <f t="shared" si="5"/>
        <v>56128767</v>
      </c>
      <c r="O33" s="43">
        <f t="shared" si="5"/>
        <v>174035270</v>
      </c>
      <c r="P33" s="17" t="s">
        <v>56</v>
      </c>
    </row>
    <row r="34" spans="1:16" ht="16.5">
      <c r="A34" s="33"/>
      <c r="B34" s="30"/>
      <c r="C34" s="30"/>
      <c r="D34" s="30"/>
      <c r="E34" s="33"/>
      <c r="F34" s="59"/>
      <c r="G34" s="33"/>
      <c r="H34" s="33"/>
      <c r="I34" s="33"/>
      <c r="J34" s="33"/>
      <c r="K34" s="31"/>
      <c r="L34" s="31"/>
      <c r="M34" s="31"/>
      <c r="N34" s="31"/>
      <c r="O34" s="31"/>
      <c r="P34" s="60"/>
    </row>
    <row r="35" spans="1:16" ht="16.5">
      <c r="A35" s="54" t="s">
        <v>57</v>
      </c>
      <c r="B35" s="25"/>
      <c r="C35" s="25"/>
      <c r="D35" s="25"/>
      <c r="E35" s="54"/>
      <c r="F35" s="55"/>
      <c r="G35" s="54"/>
      <c r="H35" s="54"/>
      <c r="I35" s="54"/>
      <c r="J35" s="54"/>
      <c r="K35" s="31"/>
      <c r="L35" s="31"/>
      <c r="M35" s="31"/>
      <c r="N35" s="31"/>
      <c r="O35" s="31"/>
      <c r="P35" s="28" t="s">
        <v>58</v>
      </c>
    </row>
    <row r="36" spans="1:16" ht="16.5">
      <c r="A36" s="29" t="s">
        <v>59</v>
      </c>
      <c r="B36" s="30">
        <v>0</v>
      </c>
      <c r="C36" s="30">
        <v>2666007</v>
      </c>
      <c r="D36" s="30">
        <v>2972046.07</v>
      </c>
      <c r="E36" s="29">
        <v>7464742</v>
      </c>
      <c r="F36" s="29">
        <v>5958417</v>
      </c>
      <c r="G36" s="29">
        <v>4668831</v>
      </c>
      <c r="H36" s="29">
        <f>'[1]Balance Sheet 2014'!$E$39</f>
        <v>3197606</v>
      </c>
      <c r="I36" s="29">
        <v>31561869</v>
      </c>
      <c r="J36" s="31">
        <v>27205305</v>
      </c>
      <c r="K36" s="31">
        <v>25115965</v>
      </c>
      <c r="L36" s="31">
        <v>7507944</v>
      </c>
      <c r="M36" s="31">
        <v>22455180</v>
      </c>
      <c r="N36" s="31">
        <v>14288931</v>
      </c>
      <c r="O36" s="31">
        <v>26413999</v>
      </c>
      <c r="P36" s="32" t="s">
        <v>60</v>
      </c>
    </row>
    <row r="37" spans="1:16" ht="16.5">
      <c r="A37" s="33" t="s">
        <v>61</v>
      </c>
      <c r="B37" s="30">
        <v>197510456</v>
      </c>
      <c r="C37" s="30">
        <v>249813647</v>
      </c>
      <c r="D37" s="30">
        <v>235198818</v>
      </c>
      <c r="E37" s="34">
        <v>248260398</v>
      </c>
      <c r="F37" s="34">
        <v>324643285</v>
      </c>
      <c r="G37" s="34">
        <v>354837633</v>
      </c>
      <c r="H37" s="34">
        <f>'[1]Balance Sheet 2014'!$E$40</f>
        <v>354918203.88099998</v>
      </c>
      <c r="I37" s="31">
        <v>374890440</v>
      </c>
      <c r="J37" s="31">
        <v>402153972</v>
      </c>
      <c r="K37" s="31">
        <v>391380400</v>
      </c>
      <c r="L37" s="31">
        <v>405224558</v>
      </c>
      <c r="M37" s="31">
        <v>361072778</v>
      </c>
      <c r="N37" s="31">
        <v>278050948</v>
      </c>
      <c r="O37" s="31">
        <v>273157627</v>
      </c>
      <c r="P37" s="35" t="s">
        <v>62</v>
      </c>
    </row>
    <row r="38" spans="1:16" ht="16.5">
      <c r="A38" s="33" t="s">
        <v>63</v>
      </c>
      <c r="B38" s="30">
        <v>364707022</v>
      </c>
      <c r="C38" s="30">
        <v>348076582</v>
      </c>
      <c r="D38" s="30">
        <v>348076582</v>
      </c>
      <c r="E38" s="34">
        <v>370382272</v>
      </c>
      <c r="F38" s="34">
        <v>412777039</v>
      </c>
      <c r="G38" s="34">
        <v>359170421</v>
      </c>
      <c r="H38" s="34">
        <f>'[1]Balance Sheet 2014'!$E$41</f>
        <v>334113249.98000002</v>
      </c>
      <c r="I38" s="31">
        <v>355432376</v>
      </c>
      <c r="J38" s="31">
        <v>366626578</v>
      </c>
      <c r="K38" s="31">
        <v>333742643</v>
      </c>
      <c r="L38" s="31">
        <v>272423994</v>
      </c>
      <c r="M38" s="31">
        <v>353788221</v>
      </c>
      <c r="N38" s="31">
        <v>279323068</v>
      </c>
      <c r="O38" s="31">
        <v>60814351</v>
      </c>
      <c r="P38" s="45" t="s">
        <v>64</v>
      </c>
    </row>
    <row r="39" spans="1:16" s="64" customFormat="1" ht="16.5">
      <c r="A39" s="33" t="s">
        <v>65</v>
      </c>
      <c r="B39" s="38" t="s">
        <v>13</v>
      </c>
      <c r="C39" s="38" t="s">
        <v>13</v>
      </c>
      <c r="D39" s="38" t="s">
        <v>13</v>
      </c>
      <c r="E39" s="38" t="s">
        <v>13</v>
      </c>
      <c r="F39" s="38" t="s">
        <v>13</v>
      </c>
      <c r="G39" s="38" t="s">
        <v>13</v>
      </c>
      <c r="H39" s="38">
        <f>'[1]Balance Sheet 2014'!$E$42</f>
        <v>0</v>
      </c>
      <c r="I39" s="38" t="s">
        <v>13</v>
      </c>
      <c r="J39" s="38" t="s">
        <v>13</v>
      </c>
      <c r="K39" s="38" t="s">
        <v>66</v>
      </c>
      <c r="L39" s="38">
        <v>21432190</v>
      </c>
      <c r="M39" s="31">
        <v>15021064</v>
      </c>
      <c r="N39" s="31">
        <v>11195454</v>
      </c>
      <c r="O39" s="31">
        <v>14328892</v>
      </c>
      <c r="P39" s="45" t="s">
        <v>67</v>
      </c>
    </row>
    <row r="40" spans="1:16" ht="16.5">
      <c r="A40" s="29" t="s">
        <v>68</v>
      </c>
      <c r="B40" s="38" t="s">
        <v>13</v>
      </c>
      <c r="C40" s="38" t="s">
        <v>13</v>
      </c>
      <c r="D40" s="38" t="s">
        <v>13</v>
      </c>
      <c r="E40" s="38" t="s">
        <v>13</v>
      </c>
      <c r="F40" s="38" t="s">
        <v>13</v>
      </c>
      <c r="G40" s="38" t="s">
        <v>13</v>
      </c>
      <c r="H40" s="38" t="s">
        <v>13</v>
      </c>
      <c r="I40" s="38" t="s">
        <v>13</v>
      </c>
      <c r="J40" s="38" t="s">
        <v>13</v>
      </c>
      <c r="K40" s="38" t="s">
        <v>13</v>
      </c>
      <c r="L40" s="38" t="s">
        <v>13</v>
      </c>
      <c r="M40" s="38" t="s">
        <v>13</v>
      </c>
      <c r="N40" s="31">
        <v>41228073</v>
      </c>
      <c r="O40" s="31">
        <v>36164959</v>
      </c>
      <c r="P40" s="45" t="s">
        <v>69</v>
      </c>
    </row>
    <row r="41" spans="1:16" ht="16.5">
      <c r="A41" s="33" t="s">
        <v>70</v>
      </c>
      <c r="B41" s="38" t="s">
        <v>13</v>
      </c>
      <c r="C41" s="38" t="s">
        <v>13</v>
      </c>
      <c r="D41" s="38" t="s">
        <v>13</v>
      </c>
      <c r="E41" s="38" t="s">
        <v>13</v>
      </c>
      <c r="F41" s="38" t="s">
        <v>13</v>
      </c>
      <c r="G41" s="38" t="s">
        <v>13</v>
      </c>
      <c r="H41" s="38" t="s">
        <v>13</v>
      </c>
      <c r="I41" s="38" t="s">
        <v>13</v>
      </c>
      <c r="J41" s="38" t="s">
        <v>13</v>
      </c>
      <c r="K41" s="38" t="s">
        <v>13</v>
      </c>
      <c r="L41" s="38" t="s">
        <v>13</v>
      </c>
      <c r="M41" s="38">
        <v>50813879</v>
      </c>
      <c r="N41" s="31">
        <v>78839260</v>
      </c>
      <c r="O41" s="31">
        <v>46500472</v>
      </c>
      <c r="P41" s="35" t="s">
        <v>71</v>
      </c>
    </row>
    <row r="42" spans="1:16" ht="18.75">
      <c r="A42" s="29" t="s">
        <v>72</v>
      </c>
      <c r="B42" s="62" t="s">
        <v>13</v>
      </c>
      <c r="C42" s="62" t="s">
        <v>13</v>
      </c>
      <c r="D42" s="62" t="s">
        <v>13</v>
      </c>
      <c r="E42" s="62" t="s">
        <v>13</v>
      </c>
      <c r="F42" s="62" t="s">
        <v>13</v>
      </c>
      <c r="G42" s="62" t="s">
        <v>13</v>
      </c>
      <c r="H42" s="62" t="s">
        <v>13</v>
      </c>
      <c r="I42" s="62" t="s">
        <v>13</v>
      </c>
      <c r="J42" s="62" t="s">
        <v>13</v>
      </c>
      <c r="K42" s="62" t="s">
        <v>13</v>
      </c>
      <c r="L42" s="62" t="s">
        <v>13</v>
      </c>
      <c r="M42" s="62" t="s">
        <v>13</v>
      </c>
      <c r="N42" s="39">
        <v>361760</v>
      </c>
      <c r="O42" s="39">
        <v>21163689</v>
      </c>
      <c r="P42" s="32" t="s">
        <v>73</v>
      </c>
    </row>
    <row r="43" spans="1:16" ht="16.5">
      <c r="A43" s="40" t="s">
        <v>74</v>
      </c>
      <c r="B43" s="42">
        <f t="shared" ref="B43:O43" si="6">SUM(B36:B42)</f>
        <v>562217478</v>
      </c>
      <c r="C43" s="42">
        <f t="shared" si="6"/>
        <v>600556236</v>
      </c>
      <c r="D43" s="42">
        <f t="shared" si="6"/>
        <v>586247446.06999993</v>
      </c>
      <c r="E43" s="42">
        <f t="shared" si="6"/>
        <v>626107412</v>
      </c>
      <c r="F43" s="42">
        <f t="shared" si="6"/>
        <v>743378741</v>
      </c>
      <c r="G43" s="42">
        <f t="shared" si="6"/>
        <v>718676885</v>
      </c>
      <c r="H43" s="42">
        <f t="shared" si="6"/>
        <v>692229059.86100006</v>
      </c>
      <c r="I43" s="42">
        <f t="shared" si="6"/>
        <v>761884685</v>
      </c>
      <c r="J43" s="43">
        <f t="shared" si="6"/>
        <v>795985855</v>
      </c>
      <c r="K43" s="43">
        <f t="shared" si="6"/>
        <v>750239008</v>
      </c>
      <c r="L43" s="43">
        <f t="shared" si="6"/>
        <v>706588686</v>
      </c>
      <c r="M43" s="43">
        <f t="shared" si="6"/>
        <v>803151122</v>
      </c>
      <c r="N43" s="43">
        <f t="shared" si="6"/>
        <v>703287494</v>
      </c>
      <c r="O43" s="43">
        <f t="shared" si="6"/>
        <v>478543989</v>
      </c>
      <c r="P43" s="17" t="s">
        <v>75</v>
      </c>
    </row>
    <row r="44" spans="1:16" ht="16.5">
      <c r="A44" s="47"/>
      <c r="B44" s="48"/>
      <c r="C44" s="48"/>
      <c r="D44" s="48"/>
      <c r="E44" s="47"/>
      <c r="F44" s="49"/>
      <c r="G44" s="47"/>
      <c r="H44" s="47"/>
      <c r="I44" s="47"/>
      <c r="J44" s="47"/>
      <c r="K44" s="31"/>
      <c r="L44" s="31"/>
      <c r="M44" s="31"/>
      <c r="N44" s="31"/>
      <c r="O44" s="31"/>
      <c r="P44" s="50"/>
    </row>
    <row r="45" spans="1:16" ht="16.5">
      <c r="A45" s="40" t="s">
        <v>76</v>
      </c>
      <c r="B45" s="46">
        <f t="shared" ref="B45:M45" si="7">SUM(B33,B43)</f>
        <v>562217478</v>
      </c>
      <c r="C45" s="46">
        <f t="shared" si="7"/>
        <v>605829468</v>
      </c>
      <c r="D45" s="46">
        <f t="shared" si="7"/>
        <v>598515765.63999999</v>
      </c>
      <c r="E45" s="46">
        <f t="shared" si="7"/>
        <v>638361701</v>
      </c>
      <c r="F45" s="46">
        <f t="shared" si="7"/>
        <v>761587639</v>
      </c>
      <c r="G45" s="46">
        <f t="shared" si="7"/>
        <v>742071659</v>
      </c>
      <c r="H45" s="46">
        <f t="shared" si="7"/>
        <v>720631453.86100006</v>
      </c>
      <c r="I45" s="46">
        <f t="shared" si="7"/>
        <v>761884685</v>
      </c>
      <c r="J45" s="43">
        <f t="shared" si="7"/>
        <v>795985855</v>
      </c>
      <c r="K45" s="43">
        <f t="shared" si="7"/>
        <v>750239008</v>
      </c>
      <c r="L45" s="43">
        <f t="shared" si="7"/>
        <v>706588686</v>
      </c>
      <c r="M45" s="43">
        <f t="shared" si="7"/>
        <v>837214690</v>
      </c>
      <c r="N45" s="43">
        <f>SUM(N43,N33)</f>
        <v>759416261</v>
      </c>
      <c r="O45" s="43">
        <f>SUM(O43,O33)</f>
        <v>652579259</v>
      </c>
      <c r="P45" s="17" t="s">
        <v>77</v>
      </c>
    </row>
    <row r="46" spans="1:16" ht="16.5">
      <c r="A46" s="65"/>
      <c r="B46" s="36"/>
      <c r="C46" s="36"/>
      <c r="D46" s="36"/>
      <c r="E46" s="65"/>
      <c r="F46" s="59"/>
      <c r="G46" s="65"/>
      <c r="H46" s="65"/>
      <c r="I46" s="65"/>
      <c r="J46" s="65"/>
      <c r="K46" s="31"/>
      <c r="L46" s="31"/>
      <c r="M46" s="31"/>
      <c r="N46" s="31"/>
      <c r="O46" s="31"/>
      <c r="P46" s="66"/>
    </row>
    <row r="47" spans="1:16" ht="16.5">
      <c r="A47" s="67" t="s">
        <v>78</v>
      </c>
      <c r="B47" s="68">
        <f t="shared" ref="B47:M47" si="8">SUM(B33,B27,B43)</f>
        <v>835095544</v>
      </c>
      <c r="C47" s="68">
        <f t="shared" si="8"/>
        <v>855404690.60000002</v>
      </c>
      <c r="D47" s="68">
        <f t="shared" si="8"/>
        <v>852836263.52999997</v>
      </c>
      <c r="E47" s="68">
        <f t="shared" si="8"/>
        <v>907729954</v>
      </c>
      <c r="F47" s="68">
        <f t="shared" si="8"/>
        <v>1027777394</v>
      </c>
      <c r="G47" s="68">
        <f t="shared" si="8"/>
        <v>994102983</v>
      </c>
      <c r="H47" s="68">
        <f t="shared" si="8"/>
        <v>956013124.86100006</v>
      </c>
      <c r="I47" s="68">
        <f t="shared" si="8"/>
        <v>990826615</v>
      </c>
      <c r="J47" s="69">
        <f t="shared" si="8"/>
        <v>1075296150</v>
      </c>
      <c r="K47" s="69">
        <f t="shared" si="8"/>
        <v>1192668293</v>
      </c>
      <c r="L47" s="69">
        <f t="shared" si="8"/>
        <v>1332725291</v>
      </c>
      <c r="M47" s="69">
        <f t="shared" si="8"/>
        <v>1342034205</v>
      </c>
      <c r="N47" s="69">
        <f>SUM(N45,N27)</f>
        <v>1176168531</v>
      </c>
      <c r="O47" s="69">
        <f>SUM(O45,O27)</f>
        <v>1056860361</v>
      </c>
      <c r="P47" s="17" t="s">
        <v>79</v>
      </c>
    </row>
    <row r="48" spans="1:16" ht="16.5">
      <c r="A48" s="70"/>
      <c r="B48" s="70"/>
      <c r="C48" s="70"/>
      <c r="D48" s="71"/>
      <c r="E48" s="70"/>
      <c r="F48" s="72"/>
      <c r="G48" s="70"/>
      <c r="H48" s="70"/>
      <c r="I48" s="70"/>
      <c r="J48" s="70"/>
      <c r="K48" s="70"/>
      <c r="L48" s="70"/>
      <c r="M48" s="70"/>
      <c r="N48" s="73"/>
      <c r="O48" s="73"/>
    </row>
    <row r="49" spans="5:15" hidden="1">
      <c r="J49" s="74">
        <f t="shared" ref="J49:O49" si="9">J47-J19</f>
        <v>0</v>
      </c>
      <c r="K49" s="74">
        <f t="shared" si="9"/>
        <v>0</v>
      </c>
      <c r="L49" s="74">
        <f t="shared" si="9"/>
        <v>0</v>
      </c>
      <c r="M49" s="74">
        <f t="shared" si="9"/>
        <v>0</v>
      </c>
      <c r="N49" s="74">
        <f t="shared" si="9"/>
        <v>0</v>
      </c>
      <c r="O49" s="74">
        <f t="shared" si="9"/>
        <v>0</v>
      </c>
    </row>
    <row r="50" spans="5:1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</sheetData>
  <pageMargins left="0.14000000000000001" right="0.17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 Alrahim Sabbagh</dc:creator>
  <cp:lastModifiedBy>Abd Alrahim Sabbagh</cp:lastModifiedBy>
  <dcterms:created xsi:type="dcterms:W3CDTF">2022-02-02T11:59:05Z</dcterms:created>
  <dcterms:modified xsi:type="dcterms:W3CDTF">2022-02-02T11:59:32Z</dcterms:modified>
</cp:coreProperties>
</file>