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S33" i="1" l="1"/>
  <c r="N32" i="1"/>
  <c r="B31" i="1"/>
  <c r="Q30" i="1"/>
  <c r="Q7" i="1" s="1"/>
  <c r="P30" i="1"/>
  <c r="P7" i="1" s="1"/>
  <c r="O30" i="1"/>
  <c r="O7" i="1" s="1"/>
  <c r="N30" i="1"/>
  <c r="N9" i="1" s="1"/>
  <c r="N13" i="1" s="1"/>
  <c r="M30" i="1"/>
  <c r="M9" i="1" s="1"/>
  <c r="M13" i="1" s="1"/>
  <c r="L30" i="1"/>
  <c r="K30" i="1"/>
  <c r="K6" i="1" s="1"/>
  <c r="J30" i="1"/>
  <c r="J7" i="1" s="1"/>
  <c r="J10" i="1" s="1"/>
  <c r="I30" i="1"/>
  <c r="I7" i="1" s="1"/>
  <c r="I10" i="1" s="1"/>
  <c r="H30" i="1"/>
  <c r="H7" i="1" s="1"/>
  <c r="H10" i="1" s="1"/>
  <c r="G30" i="1"/>
  <c r="G7" i="1" s="1"/>
  <c r="G10" i="1" s="1"/>
  <c r="F30" i="1"/>
  <c r="E30" i="1"/>
  <c r="E7" i="1" s="1"/>
  <c r="E10" i="1" s="1"/>
  <c r="D30" i="1"/>
  <c r="D7" i="1" s="1"/>
  <c r="D10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L9" i="1"/>
  <c r="L13" i="1" s="1"/>
  <c r="F9" i="1"/>
  <c r="F13" i="1" s="1"/>
  <c r="E9" i="1"/>
  <c r="E13" i="1" s="1"/>
  <c r="C9" i="1"/>
  <c r="C13" i="1" s="1"/>
  <c r="B9" i="1"/>
  <c r="B13" i="1" s="1"/>
  <c r="L7" i="1"/>
  <c r="L10" i="1" s="1"/>
  <c r="K7" i="1"/>
  <c r="K10" i="1" s="1"/>
  <c r="F7" i="1"/>
  <c r="F10" i="1" s="1"/>
  <c r="C7" i="1"/>
  <c r="C10" i="1" s="1"/>
  <c r="B7" i="1"/>
  <c r="B10" i="1" s="1"/>
  <c r="N6" i="1"/>
  <c r="L6" i="1"/>
  <c r="F6" i="1"/>
  <c r="E6" i="1"/>
  <c r="C6" i="1"/>
  <c r="B6" i="1"/>
  <c r="G6" i="1" l="1"/>
  <c r="M7" i="1"/>
  <c r="M10" i="1" s="1"/>
  <c r="G9" i="1"/>
  <c r="G13" i="1" s="1"/>
  <c r="H6" i="1"/>
  <c r="N7" i="1"/>
  <c r="N10" i="1" s="1"/>
  <c r="H9" i="1"/>
  <c r="H13" i="1" s="1"/>
  <c r="M6" i="1"/>
  <c r="K9" i="1"/>
  <c r="K13" i="1" s="1"/>
  <c r="J6" i="1"/>
  <c r="D6" i="1"/>
  <c r="I9" i="1"/>
  <c r="I13" i="1" s="1"/>
  <c r="I6" i="1"/>
  <c r="D9" i="1"/>
  <c r="D13" i="1" s="1"/>
  <c r="J9" i="1"/>
  <c r="J13" i="1" s="1"/>
  <c r="P9" i="1"/>
  <c r="Q9" i="1"/>
  <c r="O9" i="1"/>
</calcChain>
</file>

<file path=xl/sharedStrings.xml><?xml version="1.0" encoding="utf-8"?>
<sst xmlns="http://schemas.openxmlformats.org/spreadsheetml/2006/main" count="148" uniqueCount="79">
  <si>
    <t xml:space="preserve">بنك الشرق </t>
  </si>
  <si>
    <t xml:space="preserve">النسب المالية </t>
  </si>
  <si>
    <t>Financial Ratios</t>
  </si>
  <si>
    <t>بعد تطبيق المعيار رقم 9</t>
  </si>
  <si>
    <t>النسب</t>
  </si>
  <si>
    <t>عن الفترة من 22/12 ولغاية 31/12/2008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</si>
  <si>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</si>
  <si>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</si>
  <si>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</si>
  <si>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</si>
  <si>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</si>
  <si>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</si>
  <si>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</si>
  <si>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</si>
  <si>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</si>
  <si>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</si>
  <si>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</si>
  <si>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</si>
  <si>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</si>
  <si>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</si>
  <si>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</si>
  <si>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</si>
  <si>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</si>
  <si>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</si>
  <si>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</si>
  <si>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</si>
  <si>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</si>
  <si>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</si>
  <si>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Dividend Per Share to Earnings Per Share %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</si>
  <si>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</si>
  <si>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</si>
  <si>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</si>
  <si>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%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</si>
  <si>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</si>
  <si>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</si>
  <si>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</si>
  <si>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</si>
  <si>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</si>
  <si>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صافي الفوائد والعمولات / اجمالي الدخل %</t>
  </si>
  <si>
    <t>صافي الفوائد والعمولات / اجمالي الدخل</t>
  </si>
  <si>
    <t>Net interest and commission  / Total Income%</t>
  </si>
  <si>
    <t>% صافي الربح/اجمالي الدخل</t>
  </si>
  <si>
    <t xml:space="preserve"> صافي الربح/اجمالي الدخل</t>
  </si>
  <si>
    <t>Net Income / Total Income %</t>
  </si>
  <si>
    <t>% اجمالي الدخل / الموجودات</t>
  </si>
  <si>
    <t xml:space="preserve"> اجمالي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</si>
  <si>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</si>
  <si>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</si>
  <si>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</si>
  <si>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</si>
  <si>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المساهمين/اجمالي الودائع</t>
  </si>
  <si>
    <t xml:space="preserve"> حقوق المساهمين/اجمالي الودائع</t>
  </si>
  <si>
    <t>Shareholders Equity / Total Deposits %</t>
  </si>
  <si>
    <t>% معدل المديونية</t>
  </si>
  <si>
    <t>المطلوبات متداولة / مجموع الموجودات</t>
  </si>
  <si>
    <t>Debt Ratio %</t>
  </si>
  <si>
    <t>% اجمالي الودائع/مجموع الموجودات</t>
  </si>
  <si>
    <t xml:space="preserve"> اجمالي الودائع/مجموع الموجودات</t>
  </si>
  <si>
    <t>Total Deposits / Total  Assets %</t>
  </si>
  <si>
    <t>% صافي التسهيلات الى مجموع الموجودات</t>
  </si>
  <si>
    <t xml:space="preserve"> صافي التسهيلات الى مجموع الموجودات</t>
  </si>
  <si>
    <t>Net Credit Facilities to Total Assets %</t>
  </si>
  <si>
    <t>صافي التسهيلات/ اجمالي الودائع %</t>
  </si>
  <si>
    <t xml:space="preserve">صافي التسهيلات/ اجمالي الودائع </t>
  </si>
  <si>
    <t>Net Credit Facilities to Total Deposits %</t>
  </si>
  <si>
    <t>% حقوق المساهمين/ صافي التسهيلات</t>
  </si>
  <si>
    <t xml:space="preserve"> حقوق المساهمين/ صافي التسهيلات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</si>
  <si>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</si>
  <si>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</si>
  <si>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</si>
  <si>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</si>
  <si>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الاسهم لفترات المقارنة نظراً لتعديل القيمة الاسمية للسهم من 1000 إلى 100 ليرة سورية للسهم الواحد خلال عام 2012</t>
  </si>
  <si>
    <t>عدد الأسهم المكتتب بها</t>
  </si>
  <si>
    <t>عدد الأسهم المتداولة</t>
  </si>
  <si>
    <t>-</t>
  </si>
  <si>
    <t>القيمة التراكمية للاسهم المتداولة</t>
  </si>
  <si>
    <t>القيمة السوقية</t>
  </si>
  <si>
    <t>عدد الاسهم المتداولة</t>
  </si>
  <si>
    <t>القيمة الاسمية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</si>
</sst>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6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9" fillId="4" borderId="2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5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right" wrapText="1"/>
    </xf>
    <xf numFmtId="10" fontId="6" fillId="0" borderId="3" xfId="2" applyNumberFormat="1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right"/>
    </xf>
    <xf numFmtId="10" fontId="6" fillId="0" borderId="3" xfId="2" applyNumberFormat="1" applyFont="1" applyFill="1" applyBorder="1" applyAlignment="1">
      <alignment horizontal="left" wrapText="1"/>
    </xf>
    <xf numFmtId="2" fontId="6" fillId="0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/>
    <xf numFmtId="2" fontId="6" fillId="0" borderId="3" xfId="0" applyNumberFormat="1" applyFont="1" applyFill="1" applyBorder="1" applyAlignment="1">
      <alignment horizontal="center" wrapText="1"/>
    </xf>
    <xf numFmtId="2" fontId="6" fillId="5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left"/>
    </xf>
    <xf numFmtId="10" fontId="6" fillId="0" borderId="3" xfId="0" applyNumberFormat="1" applyFont="1" applyFill="1" applyBorder="1" applyAlignment="1">
      <alignment horizontal="center" wrapText="1"/>
    </xf>
    <xf numFmtId="10" fontId="6" fillId="0" borderId="3" xfId="2" applyNumberFormat="1" applyFont="1" applyFill="1" applyBorder="1" applyAlignment="1">
      <alignment horizontal="left"/>
    </xf>
    <xf numFmtId="0" fontId="6" fillId="5" borderId="4" xfId="0" applyFont="1" applyFill="1" applyBorder="1" applyAlignment="1">
      <alignment horizontal="right" wrapText="1"/>
    </xf>
    <xf numFmtId="0" fontId="6" fillId="5" borderId="6" xfId="0" applyFont="1" applyFill="1" applyBorder="1" applyAlignment="1">
      <alignment horizontal="right"/>
    </xf>
    <xf numFmtId="0" fontId="6" fillId="0" borderId="7" xfId="0" applyFont="1" applyBorder="1"/>
    <xf numFmtId="0" fontId="6" fillId="5" borderId="8" xfId="0" applyFont="1" applyFill="1" applyBorder="1" applyAlignment="1">
      <alignment horizontal="right" wrapText="1"/>
    </xf>
    <xf numFmtId="2" fontId="6" fillId="0" borderId="8" xfId="0" applyNumberFormat="1" applyFont="1" applyFill="1" applyBorder="1" applyAlignment="1">
      <alignment horizontal="center" wrapText="1"/>
    </xf>
    <xf numFmtId="0" fontId="6" fillId="5" borderId="8" xfId="0" applyFont="1" applyFill="1" applyBorder="1"/>
    <xf numFmtId="10" fontId="6" fillId="0" borderId="8" xfId="2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164" fontId="6" fillId="0" borderId="3" xfId="1" applyNumberFormat="1" applyFont="1" applyBorder="1" applyAlignment="1">
      <alignment horizontal="right"/>
    </xf>
    <xf numFmtId="37" fontId="6" fillId="0" borderId="3" xfId="0" applyNumberFormat="1" applyFont="1" applyBorder="1"/>
    <xf numFmtId="164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7" fontId="6" fillId="0" borderId="3" xfId="0" applyNumberFormat="1" applyFont="1" applyBorder="1" applyAlignment="1">
      <alignment horizontal="right"/>
    </xf>
    <xf numFmtId="43" fontId="5" fillId="6" borderId="0" xfId="1" applyFont="1" applyFill="1" applyAlignment="1">
      <alignment horizontal="right"/>
    </xf>
    <xf numFmtId="0" fontId="5" fillId="6" borderId="0" xfId="0" applyFont="1" applyFill="1"/>
    <xf numFmtId="164" fontId="6" fillId="0" borderId="3" xfId="1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5" fillId="6" borderId="0" xfId="1" applyNumberFormat="1" applyFont="1" applyFill="1" applyAlignment="1">
      <alignment horizontal="right"/>
    </xf>
    <xf numFmtId="43" fontId="6" fillId="6" borderId="0" xfId="1" applyFont="1" applyFill="1" applyAlignment="1">
      <alignment horizontal="right"/>
    </xf>
    <xf numFmtId="43" fontId="5" fillId="6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SHRQ-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osama\&#1583;&#1604;&#1610;&#1604;%20&#1575;&#1604;&#1588;&#1585;&#1603;&#1575;&#1578;%20&#1605;&#1587;&#1608;&#1583;&#1577;\SHRQ-2012\BALANCE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"/>
      <sheetName val="قائمة المركز المالي"/>
      <sheetName val="قائمة الدخل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19619485486</v>
          </cell>
          <cell r="C9">
            <v>21514004842</v>
          </cell>
          <cell r="D9">
            <v>29035326356</v>
          </cell>
          <cell r="E9">
            <v>23324391842</v>
          </cell>
          <cell r="F9">
            <v>23273382547</v>
          </cell>
          <cell r="G9">
            <v>10968675366</v>
          </cell>
          <cell r="H9">
            <v>8417742816</v>
          </cell>
          <cell r="I9">
            <v>9797068943</v>
          </cell>
          <cell r="J9">
            <v>5064021809</v>
          </cell>
          <cell r="K9">
            <v>4893135219</v>
          </cell>
          <cell r="L9">
            <v>6813955533</v>
          </cell>
          <cell r="M9">
            <v>6188008453</v>
          </cell>
          <cell r="N9">
            <v>3661848602</v>
          </cell>
          <cell r="O9">
            <v>1429336304</v>
          </cell>
        </row>
        <row r="19">
          <cell r="B19">
            <v>222134048906</v>
          </cell>
          <cell r="C19">
            <v>138923016369</v>
          </cell>
          <cell r="D19">
            <v>81946293491</v>
          </cell>
          <cell r="E19">
            <v>66846061373</v>
          </cell>
          <cell r="F19">
            <v>66879598570</v>
          </cell>
          <cell r="G19">
            <v>45819950193</v>
          </cell>
          <cell r="H19">
            <v>36132795537</v>
          </cell>
          <cell r="I19">
            <v>34931649925</v>
          </cell>
          <cell r="J19">
            <v>25937967029</v>
          </cell>
          <cell r="K19">
            <v>17159128213</v>
          </cell>
          <cell r="L19">
            <v>16353368101</v>
          </cell>
          <cell r="M19">
            <v>15812817494</v>
          </cell>
          <cell r="N19">
            <v>9185452319</v>
          </cell>
          <cell r="O19">
            <v>5025622618</v>
          </cell>
          <cell r="P19">
            <v>3063554048</v>
          </cell>
        </row>
        <row r="23">
          <cell r="B23">
            <v>158725540</v>
          </cell>
          <cell r="C23">
            <v>158232405</v>
          </cell>
          <cell r="D23">
            <v>2590284905</v>
          </cell>
          <cell r="E23">
            <v>3798004206</v>
          </cell>
          <cell r="F23">
            <v>3798004206</v>
          </cell>
          <cell r="G23">
            <v>4208256963</v>
          </cell>
          <cell r="H23">
            <v>3638892285</v>
          </cell>
          <cell r="I23">
            <v>2436193498</v>
          </cell>
          <cell r="J23">
            <v>1578622750</v>
          </cell>
          <cell r="K23">
            <v>29071201</v>
          </cell>
          <cell r="L23">
            <v>1387651045</v>
          </cell>
          <cell r="M23">
            <v>2898560133</v>
          </cell>
          <cell r="N23">
            <v>972071671</v>
          </cell>
          <cell r="O23">
            <v>300000000</v>
          </cell>
          <cell r="P23">
            <v>599719165</v>
          </cell>
        </row>
        <row r="24">
          <cell r="B24">
            <v>132910277790</v>
          </cell>
          <cell r="C24">
            <v>91467862222</v>
          </cell>
          <cell r="D24">
            <v>59954121920</v>
          </cell>
          <cell r="E24">
            <v>47933857954</v>
          </cell>
          <cell r="F24">
            <v>47933857954</v>
          </cell>
          <cell r="G24">
            <v>27855377903</v>
          </cell>
          <cell r="H24">
            <v>16864140453</v>
          </cell>
          <cell r="I24">
            <v>22548853931</v>
          </cell>
          <cell r="J24">
            <v>19499155090</v>
          </cell>
          <cell r="K24">
            <v>13525191322</v>
          </cell>
          <cell r="L24">
            <v>11116702097</v>
          </cell>
          <cell r="M24">
            <v>9680339311</v>
          </cell>
          <cell r="N24">
            <v>5717645254</v>
          </cell>
          <cell r="O24">
            <v>2319325165</v>
          </cell>
          <cell r="P24">
            <v>0</v>
          </cell>
        </row>
        <row r="30">
          <cell r="B30">
            <v>145654797998</v>
          </cell>
          <cell r="C30">
            <v>100183080535</v>
          </cell>
          <cell r="D30">
            <v>67499111374</v>
          </cell>
          <cell r="E30">
            <v>54326268065</v>
          </cell>
          <cell r="F30">
            <v>54319004948</v>
          </cell>
          <cell r="G30">
            <v>33651176672</v>
          </cell>
          <cell r="H30">
            <v>21844451458</v>
          </cell>
          <cell r="I30">
            <v>26341818935</v>
          </cell>
          <cell r="J30">
            <v>21608536301</v>
          </cell>
          <cell r="K30">
            <v>14101323931</v>
          </cell>
          <cell r="L30">
            <v>13850836312</v>
          </cell>
          <cell r="M30">
            <v>13532682381</v>
          </cell>
          <cell r="N30">
            <v>6950284828</v>
          </cell>
          <cell r="O30">
            <v>2670695127</v>
          </cell>
          <cell r="P30">
            <v>603592395</v>
          </cell>
        </row>
        <row r="32">
          <cell r="D32">
            <v>2750000000</v>
          </cell>
          <cell r="E32">
            <v>2750000000</v>
          </cell>
          <cell r="F32">
            <v>2750000000</v>
          </cell>
          <cell r="G32">
            <v>2500000000</v>
          </cell>
          <cell r="H32">
            <v>2500000000</v>
          </cell>
          <cell r="I32">
            <v>2500000000</v>
          </cell>
          <cell r="J32">
            <v>2500000000</v>
          </cell>
          <cell r="K32">
            <v>2500000000</v>
          </cell>
          <cell r="L32">
            <v>2500000000</v>
          </cell>
          <cell r="M32">
            <v>2500000000</v>
          </cell>
          <cell r="N32">
            <v>2500000000</v>
          </cell>
          <cell r="O32">
            <v>2500000000</v>
          </cell>
        </row>
        <row r="39">
          <cell r="B39">
            <v>76479250908</v>
          </cell>
          <cell r="C39">
            <v>38739935834</v>
          </cell>
          <cell r="D39">
            <v>14447182117</v>
          </cell>
          <cell r="E39">
            <v>12519793308</v>
          </cell>
          <cell r="F39">
            <v>12560593622</v>
          </cell>
          <cell r="G39">
            <v>12168773521</v>
          </cell>
          <cell r="H39">
            <v>14288344079</v>
          </cell>
          <cell r="I39">
            <v>8589830990</v>
          </cell>
          <cell r="J39">
            <v>4329430728</v>
          </cell>
          <cell r="K39">
            <v>3057804282</v>
          </cell>
          <cell r="L39">
            <v>2502531789</v>
          </cell>
          <cell r="M39">
            <v>2280135113</v>
          </cell>
          <cell r="N39">
            <v>2235167491</v>
          </cell>
          <cell r="O39">
            <v>2354927491</v>
          </cell>
          <cell r="P39">
            <v>2459961653</v>
          </cell>
        </row>
      </sheetData>
      <sheetData sheetId="6">
        <row r="13">
          <cell r="B13">
            <v>3417788095</v>
          </cell>
          <cell r="C13">
            <v>2950758660</v>
          </cell>
          <cell r="D13">
            <v>3710126131</v>
          </cell>
          <cell r="E13">
            <v>1741270471</v>
          </cell>
          <cell r="F13">
            <v>1741270471</v>
          </cell>
          <cell r="G13">
            <v>1213990795</v>
          </cell>
          <cell r="H13">
            <v>1505939522</v>
          </cell>
          <cell r="I13">
            <v>1281412814</v>
          </cell>
          <cell r="J13">
            <v>1281412814</v>
          </cell>
          <cell r="K13">
            <v>498798827</v>
          </cell>
          <cell r="L13">
            <v>407588827</v>
          </cell>
          <cell r="M13">
            <v>323061814</v>
          </cell>
          <cell r="N13">
            <v>162044265</v>
          </cell>
          <cell r="O13">
            <v>35216464</v>
          </cell>
          <cell r="P13">
            <v>12215303</v>
          </cell>
        </row>
        <row r="19">
          <cell r="B19">
            <v>44514960203</v>
          </cell>
          <cell r="C19">
            <v>30974077406</v>
          </cell>
          <cell r="D19">
            <v>4744965236</v>
          </cell>
          <cell r="E19">
            <v>2220869551</v>
          </cell>
          <cell r="F19">
            <v>2220869551</v>
          </cell>
          <cell r="G19">
            <v>-938601249</v>
          </cell>
          <cell r="H19">
            <v>6381442767</v>
          </cell>
          <cell r="I19">
            <v>4994071597</v>
          </cell>
          <cell r="J19">
            <v>4994071597</v>
          </cell>
          <cell r="K19">
            <v>1830377970</v>
          </cell>
          <cell r="L19">
            <v>1871576502</v>
          </cell>
          <cell r="M19">
            <v>903543085</v>
          </cell>
          <cell r="N19">
            <v>432628440</v>
          </cell>
          <cell r="O19">
            <v>85790794</v>
          </cell>
          <cell r="P19">
            <v>-7231065</v>
          </cell>
          <cell r="Q19">
            <v>2923426</v>
          </cell>
        </row>
        <row r="32">
          <cell r="B32">
            <v>37739315074</v>
          </cell>
          <cell r="C32">
            <v>24262059368</v>
          </cell>
          <cell r="D32">
            <v>1830070154</v>
          </cell>
          <cell r="E32">
            <v>316295071</v>
          </cell>
          <cell r="F32">
            <v>507227870</v>
          </cell>
          <cell r="G32">
            <v>-2123500775</v>
          </cell>
          <cell r="H32">
            <v>5733908638</v>
          </cell>
          <cell r="I32">
            <v>4299688129</v>
          </cell>
          <cell r="J32">
            <v>4299688129</v>
          </cell>
          <cell r="K32">
            <v>1276344155</v>
          </cell>
          <cell r="L32">
            <v>559738212</v>
          </cell>
          <cell r="M32">
            <v>214882130</v>
          </cell>
          <cell r="N32">
            <v>48860768</v>
          </cell>
          <cell r="O32">
            <v>-112819237</v>
          </cell>
          <cell r="P32">
            <v>-110968662</v>
          </cell>
          <cell r="Q32">
            <v>-40038347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مركز المالي"/>
    </sheetNames>
    <sheetDataSet>
      <sheetData sheetId="0">
        <row r="10">
          <cell r="D10">
            <v>6813955533</v>
          </cell>
          <cell r="E10">
            <v>6188008453</v>
          </cell>
          <cell r="F10">
            <v>3661848602</v>
          </cell>
          <cell r="G10">
            <v>1429336304</v>
          </cell>
        </row>
        <row r="33">
          <cell r="D33">
            <v>2502531789</v>
          </cell>
          <cell r="E33">
            <v>2280135113</v>
          </cell>
          <cell r="F33">
            <v>2235167491</v>
          </cell>
          <cell r="G33">
            <v>2354927491</v>
          </cell>
        </row>
        <row r="37">
          <cell r="D37">
            <v>12504353142</v>
          </cell>
          <cell r="E37">
            <v>12578899444</v>
          </cell>
          <cell r="F37">
            <v>6689716925</v>
          </cell>
          <cell r="G37">
            <v>2619325165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rightToLeft="1" tabSelected="1" topLeftCell="A13" zoomScaleNormal="100" workbookViewId="0">
      <selection activeCell="A30" sqref="A30:XFD33"/>
    </sheetView>
  </sheetViews>
  <sheetFormatPr defaultColWidth="17.5703125" defaultRowHeight="16.5" x14ac:dyDescent="0.25"/>
  <cols>
    <col min="1" max="1" width="40.140625" style="4" customWidth="1"/>
    <col min="2" max="2" width="14.85546875" style="4" bestFit="1" customWidth="1"/>
    <col min="3" max="3" width="18.140625" style="4" customWidth="1"/>
    <col min="4" max="4" width="16.7109375" style="4" customWidth="1"/>
    <col min="5" max="5" width="18.42578125" style="4" customWidth="1"/>
    <col min="6" max="6" width="18.85546875" style="4" bestFit="1" customWidth="1"/>
    <col min="7" max="7" width="16" style="4" bestFit="1" customWidth="1"/>
    <col min="8" max="8" width="14.7109375" style="4" customWidth="1"/>
    <col min="9" max="14" width="14.7109375" style="4" hidden="1" customWidth="1"/>
    <col min="15" max="16" width="14.7109375" style="5" hidden="1" customWidth="1"/>
    <col min="17" max="17" width="17.42578125" style="5" hidden="1" customWidth="1"/>
    <col min="18" max="18" width="20.28515625" style="5" customWidth="1"/>
    <col min="19" max="19" width="51" style="5" bestFit="1" customWidth="1"/>
    <col min="20" max="20" width="28" style="5" bestFit="1" customWidth="1"/>
    <col min="21" max="21" width="27" style="5" bestFit="1" customWidth="1"/>
    <col min="22" max="16384" width="17.5703125" style="5"/>
  </cols>
  <sheetData>
    <row r="1" spans="1:19" ht="18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18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2</v>
      </c>
    </row>
    <row r="3" spans="1:19" ht="18" x14ac:dyDescent="0.25">
      <c r="B3" s="65" t="s">
        <v>3</v>
      </c>
      <c r="C3" s="65"/>
      <c r="D3" s="65"/>
      <c r="E3" s="8"/>
      <c r="R3" s="9"/>
      <c r="S3" s="10"/>
    </row>
    <row r="4" spans="1:19" ht="49.5" x14ac:dyDescent="0.25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2018</v>
      </c>
      <c r="J4" s="12">
        <v>2015</v>
      </c>
      <c r="K4" s="12">
        <v>2014</v>
      </c>
      <c r="L4" s="12">
        <v>2013</v>
      </c>
      <c r="M4" s="12">
        <v>2012</v>
      </c>
      <c r="N4" s="12">
        <v>2011</v>
      </c>
      <c r="O4" s="12">
        <v>2010</v>
      </c>
      <c r="P4" s="12">
        <v>2009</v>
      </c>
      <c r="Q4" s="12" t="s">
        <v>5</v>
      </c>
      <c r="R4" s="13" t="s">
        <v>6</v>
      </c>
      <c r="S4" s="14" t="s">
        <v>2</v>
      </c>
    </row>
    <row r="5" spans="1:1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/>
      <c r="Q5" s="18"/>
      <c r="R5" s="19"/>
      <c r="S5" s="20"/>
    </row>
    <row r="6" spans="1:19" x14ac:dyDescent="0.25">
      <c r="A6" s="21" t="s">
        <v>7</v>
      </c>
      <c r="B6" s="22">
        <f>B31/B30</f>
        <v>4.1416969696969697E-3</v>
      </c>
      <c r="C6" s="22">
        <f>C31/C30</f>
        <v>1.9624290909090909E-2</v>
      </c>
      <c r="D6" s="22">
        <f>D31/D30</f>
        <v>4.5523636363636362E-4</v>
      </c>
      <c r="E6" s="22">
        <f t="shared" ref="E6" si="0">E31/E30</f>
        <v>1.5420363636363637E-2</v>
      </c>
      <c r="F6" s="22">
        <f>F31/F30</f>
        <v>1.5420363636363637E-2</v>
      </c>
      <c r="G6" s="22">
        <f t="shared" ref="G6:N6" si="1">G31/G30</f>
        <v>5.62E-4</v>
      </c>
      <c r="H6" s="22">
        <f t="shared" si="1"/>
        <v>1.6180719999999999E-2</v>
      </c>
      <c r="I6" s="22">
        <f t="shared" si="1"/>
        <v>1.7401999999999999E-3</v>
      </c>
      <c r="J6" s="22">
        <f t="shared" si="1"/>
        <v>1.7401999999999999E-3</v>
      </c>
      <c r="K6" s="22">
        <f t="shared" si="1"/>
        <v>5.9195200000000003E-2</v>
      </c>
      <c r="L6" s="22">
        <f t="shared" si="1"/>
        <v>3.3261599999999999E-3</v>
      </c>
      <c r="M6" s="22">
        <f t="shared" si="1"/>
        <v>2.0683999999999999E-4</v>
      </c>
      <c r="N6" s="22">
        <f t="shared" si="1"/>
        <v>3.9207599999999997E-3</v>
      </c>
      <c r="O6" s="22" t="s">
        <v>8</v>
      </c>
      <c r="P6" s="22" t="s">
        <v>8</v>
      </c>
      <c r="Q6" s="22" t="s">
        <v>8</v>
      </c>
      <c r="R6" s="23" t="s">
        <v>9</v>
      </c>
      <c r="S6" s="24" t="s">
        <v>10</v>
      </c>
    </row>
    <row r="7" spans="1:19" x14ac:dyDescent="0.25">
      <c r="A7" s="23" t="s">
        <v>11</v>
      </c>
      <c r="B7" s="25">
        <f>'[1]قائمة الدخل'!B32/'نسب مالية'!B30</f>
        <v>914.89248664242427</v>
      </c>
      <c r="C7" s="25">
        <f>'[1]قائمة الدخل'!C32/'نسب مالية'!C30</f>
        <v>588.17113619393945</v>
      </c>
      <c r="D7" s="25">
        <f>'[1]قائمة الدخل'!D32/'نسب مالية'!D30</f>
        <v>66.548005599999996</v>
      </c>
      <c r="E7" s="25">
        <f>'[1]قائمة الدخل'!E32/'نسب مالية'!E30</f>
        <v>11.501638945454545</v>
      </c>
      <c r="F7" s="26">
        <f>'[1]قائمة الدخل'!F32/'نسب مالية'!F30</f>
        <v>18.444649818181819</v>
      </c>
      <c r="G7" s="26">
        <f>'[1]قائمة الدخل'!G32/'نسب مالية'!G30</f>
        <v>-84.940031000000005</v>
      </c>
      <c r="H7" s="26">
        <f>'[1]قائمة الدخل'!H32/'نسب مالية'!H30</f>
        <v>229.35634551999999</v>
      </c>
      <c r="I7" s="26">
        <f>'[1]قائمة الدخل'!I32/'نسب مالية'!I30</f>
        <v>171.98752515999999</v>
      </c>
      <c r="J7" s="26">
        <f>'[1]قائمة الدخل'!J32/'نسب مالية'!J30</f>
        <v>171.98752515999999</v>
      </c>
      <c r="K7" s="26">
        <f>'[1]قائمة الدخل'!K32/'نسب مالية'!K30</f>
        <v>51.053766199999998</v>
      </c>
      <c r="L7" s="26">
        <f>'[1]قائمة الدخل'!L32/'نسب مالية'!L30</f>
        <v>22.389528479999999</v>
      </c>
      <c r="M7" s="26">
        <f>'[1]قائمة الدخل'!M32/'نسب مالية'!M30</f>
        <v>8.5952851999999993</v>
      </c>
      <c r="N7" s="26">
        <f>'[1]قائمة الدخل'!N32/'نسب مالية'!N30</f>
        <v>1.95443072</v>
      </c>
      <c r="O7" s="26">
        <f>'[1]قائمة الدخل'!O32/'نسب مالية'!O30</f>
        <v>-4.5127694800000002</v>
      </c>
      <c r="P7" s="26">
        <f>'[1]قائمة الدخل'!P32/'نسب مالية'!P30</f>
        <v>-4.4387464799999998</v>
      </c>
      <c r="Q7" s="26">
        <f>'[1]قائمة الدخل'!Q32/'نسب مالية'!Q30</f>
        <v>-1.6015338800000001</v>
      </c>
      <c r="R7" s="23" t="s">
        <v>12</v>
      </c>
      <c r="S7" s="27" t="s">
        <v>13</v>
      </c>
    </row>
    <row r="8" spans="1:19" s="30" customFormat="1" x14ac:dyDescent="0.25">
      <c r="A8" s="28" t="s">
        <v>14</v>
      </c>
      <c r="B8" s="22" t="s">
        <v>8</v>
      </c>
      <c r="C8" s="22" t="s">
        <v>8</v>
      </c>
      <c r="D8" s="22" t="s">
        <v>8</v>
      </c>
      <c r="E8" s="22" t="s">
        <v>8</v>
      </c>
      <c r="F8" s="22" t="s">
        <v>8</v>
      </c>
      <c r="G8" s="22" t="s">
        <v>8</v>
      </c>
      <c r="H8" s="22" t="s">
        <v>8</v>
      </c>
      <c r="I8" s="22" t="s">
        <v>8</v>
      </c>
      <c r="J8" s="22" t="s">
        <v>8</v>
      </c>
      <c r="K8" s="22" t="s">
        <v>8</v>
      </c>
      <c r="L8" s="22" t="s">
        <v>8</v>
      </c>
      <c r="M8" s="22" t="s">
        <v>8</v>
      </c>
      <c r="N8" s="22" t="s">
        <v>8</v>
      </c>
      <c r="O8" s="22" t="s">
        <v>8</v>
      </c>
      <c r="P8" s="22" t="s">
        <v>8</v>
      </c>
      <c r="Q8" s="22" t="s">
        <v>8</v>
      </c>
      <c r="R8" s="29" t="s">
        <v>15</v>
      </c>
      <c r="S8" s="27" t="s">
        <v>16</v>
      </c>
    </row>
    <row r="9" spans="1:19" x14ac:dyDescent="0.25">
      <c r="A9" s="21" t="s">
        <v>17</v>
      </c>
      <c r="B9" s="31">
        <f>'[1]قائمة المركز المالي'!B39/'نسب مالية'!B30</f>
        <v>1854.0424462545454</v>
      </c>
      <c r="C9" s="31">
        <f>'[1]قائمة المركز المالي'!C39/'نسب مالية'!C30</f>
        <v>939.14995961212117</v>
      </c>
      <c r="D9" s="31">
        <f>'[1]قائمة المركز المالي'!D39/'نسب مالية'!D30</f>
        <v>525.35207698181819</v>
      </c>
      <c r="E9" s="31">
        <f>'[1]قائمة المركز المالي'!E39/'نسب مالية'!E30</f>
        <v>455.26521120000001</v>
      </c>
      <c r="F9" s="32">
        <f>'[1]قائمة المركز المالي'!F39/'نسب مالية'!F30</f>
        <v>456.74885898181816</v>
      </c>
      <c r="G9" s="32">
        <f>'[1]قائمة المركز المالي'!G39/'نسب مالية'!G30</f>
        <v>486.75094084</v>
      </c>
      <c r="H9" s="32">
        <f>'[1]قائمة المركز المالي'!H39/'نسب مالية'!H30</f>
        <v>571.53376316000003</v>
      </c>
      <c r="I9" s="32">
        <f>'[1]قائمة المركز المالي'!H39/'نسب مالية'!I30</f>
        <v>571.53376316000003</v>
      </c>
      <c r="J9" s="32">
        <f>'[1]قائمة المركز المالي'!I39/'نسب مالية'!J30</f>
        <v>343.5932396</v>
      </c>
      <c r="K9" s="32">
        <f>'[1]قائمة المركز المالي'!J39/'نسب مالية'!K30</f>
        <v>173.17722911999999</v>
      </c>
      <c r="L9" s="32">
        <f>'[1]قائمة المركز المالي'!K39/'نسب مالية'!L30</f>
        <v>122.31217128</v>
      </c>
      <c r="M9" s="32">
        <f>'[1]قائمة المركز المالي'!L39/'نسب مالية'!M30</f>
        <v>100.10127156</v>
      </c>
      <c r="N9" s="32">
        <f>'[1]قائمة المركز المالي'!M39/'نسب مالية'!N30</f>
        <v>91.205404520000002</v>
      </c>
      <c r="O9" s="32">
        <f>'[1]قائمة المركز المالي'!N39/'نسب مالية'!O30</f>
        <v>89.406699639999999</v>
      </c>
      <c r="P9" s="32">
        <f>'[1]قائمة المركز المالي'!O39/'نسب مالية'!P30</f>
        <v>94.197099640000005</v>
      </c>
      <c r="Q9" s="32">
        <f>'[1]قائمة المركز المالي'!P39/'نسب مالية'!Q30</f>
        <v>98.398466119999995</v>
      </c>
      <c r="R9" s="23" t="s">
        <v>18</v>
      </c>
      <c r="S9" s="27" t="s">
        <v>19</v>
      </c>
    </row>
    <row r="10" spans="1:19" x14ac:dyDescent="0.25">
      <c r="A10" s="23" t="s">
        <v>20</v>
      </c>
      <c r="B10" s="31">
        <f t="shared" ref="B10:E10" si="2">B32/B7</f>
        <v>1.4254571100327649</v>
      </c>
      <c r="C10" s="31">
        <f t="shared" si="2"/>
        <v>1.3145153721808334</v>
      </c>
      <c r="D10" s="31">
        <f t="shared" si="2"/>
        <v>13.475535320926282</v>
      </c>
      <c r="E10" s="31">
        <f t="shared" si="2"/>
        <v>80.092063780532328</v>
      </c>
      <c r="F10" s="31">
        <f>F32/F7</f>
        <v>49.943480037877258</v>
      </c>
      <c r="G10" s="31">
        <f t="shared" ref="G10:N10" si="3">G32/G7</f>
        <v>-5.2007280289313762</v>
      </c>
      <c r="H10" s="31">
        <f t="shared" si="3"/>
        <v>0.69760441830046471</v>
      </c>
      <c r="I10" s="31">
        <f t="shared" si="3"/>
        <v>0.78494065121531054</v>
      </c>
      <c r="J10" s="31">
        <f t="shared" si="3"/>
        <v>0.78494065121531054</v>
      </c>
      <c r="K10" s="31">
        <f t="shared" si="3"/>
        <v>2.5512319598470681</v>
      </c>
      <c r="L10" s="31">
        <f t="shared" si="3"/>
        <v>5.9291110180628515</v>
      </c>
      <c r="M10" s="31">
        <f t="shared" si="3"/>
        <v>11.634285270720278</v>
      </c>
      <c r="N10" s="31">
        <f t="shared" si="3"/>
        <v>57.612684270537869</v>
      </c>
      <c r="O10" s="22" t="s">
        <v>8</v>
      </c>
      <c r="P10" s="22" t="s">
        <v>8</v>
      </c>
      <c r="Q10" s="22" t="s">
        <v>8</v>
      </c>
      <c r="R10" s="23" t="s">
        <v>21</v>
      </c>
      <c r="S10" s="27" t="s">
        <v>22</v>
      </c>
    </row>
    <row r="11" spans="1:19" x14ac:dyDescent="0.25">
      <c r="A11" s="21" t="s">
        <v>23</v>
      </c>
      <c r="B11" s="22" t="s">
        <v>8</v>
      </c>
      <c r="C11" s="22" t="s">
        <v>8</v>
      </c>
      <c r="D11" s="22" t="s">
        <v>8</v>
      </c>
      <c r="E11" s="22" t="s">
        <v>8</v>
      </c>
      <c r="F11" s="22" t="s">
        <v>8</v>
      </c>
      <c r="G11" s="22" t="s">
        <v>8</v>
      </c>
      <c r="H11" s="22" t="s">
        <v>8</v>
      </c>
      <c r="I11" s="22" t="s">
        <v>8</v>
      </c>
      <c r="J11" s="22" t="s">
        <v>8</v>
      </c>
      <c r="K11" s="22" t="s">
        <v>8</v>
      </c>
      <c r="L11" s="22" t="s">
        <v>8</v>
      </c>
      <c r="M11" s="22" t="s">
        <v>8</v>
      </c>
      <c r="N11" s="22" t="s">
        <v>8</v>
      </c>
      <c r="O11" s="22" t="s">
        <v>8</v>
      </c>
      <c r="P11" s="22" t="s">
        <v>8</v>
      </c>
      <c r="Q11" s="22" t="s">
        <v>8</v>
      </c>
      <c r="R11" s="23" t="s">
        <v>24</v>
      </c>
      <c r="S11" s="24" t="s">
        <v>25</v>
      </c>
    </row>
    <row r="12" spans="1:19" x14ac:dyDescent="0.25">
      <c r="A12" s="21" t="s">
        <v>26</v>
      </c>
      <c r="B12" s="22" t="s">
        <v>8</v>
      </c>
      <c r="C12" s="22" t="s">
        <v>8</v>
      </c>
      <c r="D12" s="22" t="s">
        <v>8</v>
      </c>
      <c r="E12" s="22" t="s">
        <v>8</v>
      </c>
      <c r="F12" s="22" t="s">
        <v>8</v>
      </c>
      <c r="G12" s="22" t="s">
        <v>8</v>
      </c>
      <c r="H12" s="22" t="s">
        <v>8</v>
      </c>
      <c r="I12" s="22" t="s">
        <v>8</v>
      </c>
      <c r="J12" s="22" t="s">
        <v>8</v>
      </c>
      <c r="K12" s="22" t="s">
        <v>8</v>
      </c>
      <c r="L12" s="22" t="s">
        <v>8</v>
      </c>
      <c r="M12" s="22" t="s">
        <v>8</v>
      </c>
      <c r="N12" s="22" t="s">
        <v>8</v>
      </c>
      <c r="O12" s="22" t="s">
        <v>8</v>
      </c>
      <c r="P12" s="22" t="s">
        <v>8</v>
      </c>
      <c r="Q12" s="22" t="s">
        <v>8</v>
      </c>
      <c r="R12" s="23" t="s">
        <v>27</v>
      </c>
      <c r="S12" s="33" t="s">
        <v>28</v>
      </c>
    </row>
    <row r="13" spans="1:19" x14ac:dyDescent="0.25">
      <c r="A13" s="21" t="s">
        <v>29</v>
      </c>
      <c r="B13" s="31">
        <f t="shared" ref="B13:E13" si="4">B32/B9</f>
        <v>0.70340352920968241</v>
      </c>
      <c r="C13" s="31">
        <f t="shared" si="4"/>
        <v>0.82325510647875999</v>
      </c>
      <c r="D13" s="31">
        <f t="shared" si="4"/>
        <v>1.70698858782857</v>
      </c>
      <c r="E13" s="31">
        <f t="shared" si="4"/>
        <v>2.0234139954860666</v>
      </c>
      <c r="F13" s="31">
        <f>F32/F9</f>
        <v>2.0168413820529545</v>
      </c>
      <c r="G13" s="31">
        <f t="shared" ref="G13:N13" si="5">G32/G9</f>
        <v>0.90754832283972453</v>
      </c>
      <c r="H13" s="31">
        <f t="shared" si="5"/>
        <v>0.27994846553834868</v>
      </c>
      <c r="I13" s="31">
        <f t="shared" si="5"/>
        <v>0.23620651779798169</v>
      </c>
      <c r="J13" s="31">
        <f t="shared" si="5"/>
        <v>0.39290644995565854</v>
      </c>
      <c r="K13" s="31">
        <f t="shared" si="5"/>
        <v>0.75211966759062554</v>
      </c>
      <c r="L13" s="31">
        <f t="shared" si="5"/>
        <v>1.0853376128537975</v>
      </c>
      <c r="M13" s="31">
        <f t="shared" si="5"/>
        <v>0.99898830895530333</v>
      </c>
      <c r="N13" s="31">
        <f t="shared" si="5"/>
        <v>1.2345759617272294</v>
      </c>
      <c r="O13" s="22" t="s">
        <v>8</v>
      </c>
      <c r="P13" s="22" t="s">
        <v>8</v>
      </c>
      <c r="Q13" s="22" t="s">
        <v>8</v>
      </c>
      <c r="R13" s="23" t="s">
        <v>30</v>
      </c>
      <c r="S13" s="27" t="s">
        <v>31</v>
      </c>
    </row>
    <row r="14" spans="1:19" x14ac:dyDescent="0.25">
      <c r="A14" s="23" t="s">
        <v>32</v>
      </c>
      <c r="B14" s="22">
        <f>'[1]قائمة الدخل'!B32/'[1]قائمة المركز المالي'!B19</f>
        <v>0.16989432849157701</v>
      </c>
      <c r="C14" s="22">
        <f>'[1]قائمة الدخل'!C32/'[1]قائمة المركز المالي'!C19</f>
        <v>0.17464391432126983</v>
      </c>
      <c r="D14" s="22">
        <f>'[1]قائمة الدخل'!D32/'[1]قائمة المركز المالي'!D19</f>
        <v>2.233255558045457E-2</v>
      </c>
      <c r="E14" s="22">
        <f>'[1]قائمة الدخل'!E32/'[1]قائمة المركز المالي'!E19</f>
        <v>4.7316934536363832E-3</v>
      </c>
      <c r="F14" s="22">
        <f>'[1]قائمة الدخل'!F32/'[1]قائمة المركز المالي'!F19</f>
        <v>7.5841942960992266E-3</v>
      </c>
      <c r="G14" s="22">
        <f>'[1]قائمة الدخل'!G32/'[1]قائمة المركز المالي'!G19</f>
        <v>-4.6344458386696617E-2</v>
      </c>
      <c r="H14" s="22">
        <f>'[1]قائمة الدخل'!H32/'[1]قائمة المركز المالي'!H19</f>
        <v>0.15868987031818435</v>
      </c>
      <c r="I14" s="22">
        <f>'[1]قائمة الدخل'!I32/'[1]قائمة المركز المالي'!H19</f>
        <v>0.11899683002930446</v>
      </c>
      <c r="J14" s="22">
        <f>'[1]قائمة الدخل'!J32/'[1]قائمة المركز المالي'!I19</f>
        <v>0.12308860698626162</v>
      </c>
      <c r="K14" s="22">
        <f>'[1]قائمة الدخل'!K32/'[1]قائمة المركز المالي'!J19</f>
        <v>4.9207563321095313E-2</v>
      </c>
      <c r="L14" s="22">
        <f>'[1]قائمة الدخل'!L32/'[1]قائمة المركز المالي'!K19</f>
        <v>3.2620434153288413E-2</v>
      </c>
      <c r="M14" s="22">
        <f>'[1]قائمة الدخل'!M32/'[1]قائمة المركز المالي'!L19</f>
        <v>1.3139931093880291E-2</v>
      </c>
      <c r="N14" s="22">
        <f>'[1]قائمة الدخل'!N32/'[1]قائمة المركز المالي'!M19</f>
        <v>3.0899470014461167E-3</v>
      </c>
      <c r="O14" s="22">
        <f>'[1]قائمة الدخل'!O32/'[1]قائمة المركز المالي'!N19</f>
        <v>-1.2282382302136035E-2</v>
      </c>
      <c r="P14" s="22">
        <f>'[1]قائمة الدخل'!P32/'[1]قائمة المركز المالي'!O19</f>
        <v>-2.2080579946960117E-2</v>
      </c>
      <c r="Q14" s="22">
        <f>'[1]قائمة الدخل'!Q32/'[1]قائمة المركز المالي'!P19</f>
        <v>-1.30692477993455E-2</v>
      </c>
      <c r="R14" s="23" t="s">
        <v>33</v>
      </c>
      <c r="S14" s="24" t="s">
        <v>34</v>
      </c>
    </row>
    <row r="15" spans="1:19" x14ac:dyDescent="0.25">
      <c r="A15" s="23" t="s">
        <v>35</v>
      </c>
      <c r="B15" s="34">
        <f>'[1]قائمة الدخل'!B32/'[1]قائمة المركز المالي'!B39</f>
        <v>0.49345822070613843</v>
      </c>
      <c r="C15" s="34">
        <f>'[1]قائمة الدخل'!C32/'[1]قائمة المركز المالي'!C39</f>
        <v>0.62628031889269342</v>
      </c>
      <c r="D15" s="34">
        <f>'[1]قائمة الدخل'!D32/'[1]قائمة المركز المالي'!D39</f>
        <v>0.12667315599535195</v>
      </c>
      <c r="E15" s="34">
        <f>'[1]قائمة الدخل'!E32/'[1]قائمة المركز المالي'!E39</f>
        <v>2.52636016600922E-2</v>
      </c>
      <c r="F15" s="34">
        <f>'[1]قائمة الدخل'!F32/'[1]قائمة المركز المالي'!F39</f>
        <v>4.0382475961294177E-2</v>
      </c>
      <c r="G15" s="34">
        <f>'[1]قائمة الدخل'!G32/'[1]قائمة المركز المالي'!G39</f>
        <v>-0.17450409207923986</v>
      </c>
      <c r="H15" s="34">
        <f>'[1]قائمة الدخل'!H32/'[1]قائمة المركز المالي'!H39</f>
        <v>0.40129973118629569</v>
      </c>
      <c r="I15" s="34">
        <f>'[1]قائمة الدخل'!I32/'[1]قائمة المركز المالي'!H39</f>
        <v>0.30092277350175084</v>
      </c>
      <c r="J15" s="34">
        <f>'[1]قائمة الدخل'!J32/'[1]قائمة المركز المالي'!I39</f>
        <v>0.50055561442426</v>
      </c>
      <c r="K15" s="34">
        <f>'[1]قائمة الدخل'!K32/'[1]قائمة المركز المالي'!J39</f>
        <v>0.29480646190858745</v>
      </c>
      <c r="L15" s="34">
        <f>'[1]قائمة الدخل'!L32/'[1]قائمة المركز المالي'!K39</f>
        <v>0.18305233441359933</v>
      </c>
      <c r="M15" s="34">
        <f>'[1]قائمة الدخل'!M32/'[1]قائمة المركز المالي'!L39</f>
        <v>8.5865894269365459E-2</v>
      </c>
      <c r="N15" s="34">
        <f>'[1]قائمة الدخل'!N32/'[1]قائمة المركز المالي'!M39</f>
        <v>2.1428891525517243E-2</v>
      </c>
      <c r="O15" s="34">
        <f>'[1]قائمة الدخل'!O32/'[1]قائمة المركز المالي'!N39</f>
        <v>-5.047462324603038E-2</v>
      </c>
      <c r="P15" s="34">
        <f>'[1]قائمة الدخل'!P32/'[1]قائمة المركز المالي'!O39</f>
        <v>-4.7121901809757248E-2</v>
      </c>
      <c r="Q15" s="34">
        <f>'[1]قائمة الدخل'!Q32/'[1]قائمة المركز المالي'!P39</f>
        <v>-1.627600452680715E-2</v>
      </c>
      <c r="R15" s="23" t="s">
        <v>36</v>
      </c>
      <c r="S15" s="24" t="s">
        <v>37</v>
      </c>
    </row>
    <row r="16" spans="1:19" x14ac:dyDescent="0.25">
      <c r="A16" s="21" t="s">
        <v>38</v>
      </c>
      <c r="B16" s="22">
        <f>'[1]قائمة الدخل'!B13/'[1]قائمة الدخل'!B19</f>
        <v>7.6778415153332308E-2</v>
      </c>
      <c r="C16" s="22">
        <f>'[1]قائمة الدخل'!C13/'[1]قائمة الدخل'!C19</f>
        <v>9.5265425385306468E-2</v>
      </c>
      <c r="D16" s="22">
        <f>'[1]قائمة الدخل'!D13/'[1]قائمة الدخل'!D19</f>
        <v>0.78190796907242088</v>
      </c>
      <c r="E16" s="22">
        <f>'[1]قائمة الدخل'!E13/'[1]قائمة الدخل'!E19</f>
        <v>0.78404896416178571</v>
      </c>
      <c r="F16" s="22">
        <f>'[1]قائمة الدخل'!F13/'[1]قائمة الدخل'!F19</f>
        <v>0.78404896416178571</v>
      </c>
      <c r="G16" s="22">
        <f>'[1]قائمة الدخل'!G13/'[1]قائمة الدخل'!G19</f>
        <v>-1.2934041972492623</v>
      </c>
      <c r="H16" s="22">
        <f>'[1]قائمة الدخل'!H13/'[1]قائمة الدخل'!H19</f>
        <v>0.2359873114881765</v>
      </c>
      <c r="I16" s="22">
        <f>'[1]قائمة الدخل'!I13/'[1]قائمة الدخل'!I19</f>
        <v>0.25658679278241836</v>
      </c>
      <c r="J16" s="22">
        <f>'[1]قائمة الدخل'!J13/'[1]قائمة الدخل'!J19</f>
        <v>0.25658679278241836</v>
      </c>
      <c r="K16" s="22">
        <f>'[1]قائمة الدخل'!K13/'[1]قائمة الدخل'!K19</f>
        <v>0.27251138025879978</v>
      </c>
      <c r="L16" s="22">
        <f>'[1]قائمة الدخل'!L13/'[1]قائمة الدخل'!L19</f>
        <v>0.21777834171589744</v>
      </c>
      <c r="M16" s="22">
        <f>'[1]قائمة الدخل'!M13/'[1]قائمة الدخل'!M19</f>
        <v>0.35754998224572765</v>
      </c>
      <c r="N16" s="22">
        <f>'[1]قائمة الدخل'!N13/'[1]قائمة الدخل'!N19</f>
        <v>0.37455758803096717</v>
      </c>
      <c r="O16" s="22">
        <f>'[1]قائمة الدخل'!O13/'[1]قائمة الدخل'!O19</f>
        <v>0.4104923425699965</v>
      </c>
      <c r="P16" s="22">
        <f>'[1]قائمة الدخل'!P13/'[1]قائمة الدخل'!P19</f>
        <v>-1.6892813160993574</v>
      </c>
      <c r="Q16" s="22" t="s">
        <v>8</v>
      </c>
      <c r="R16" s="23" t="s">
        <v>39</v>
      </c>
      <c r="S16" s="35" t="s">
        <v>40</v>
      </c>
    </row>
    <row r="17" spans="1:20" ht="33" x14ac:dyDescent="0.25">
      <c r="A17" s="21" t="s">
        <v>41</v>
      </c>
      <c r="B17" s="34">
        <f>'[1]قائمة الدخل'!B32/'[1]قائمة الدخل'!B19</f>
        <v>0.84778948249978736</v>
      </c>
      <c r="C17" s="34">
        <f>'[1]قائمة الدخل'!C32/'[1]قائمة الدخل'!C19</f>
        <v>0.78330208354487385</v>
      </c>
      <c r="D17" s="34">
        <f>'[1]قائمة الدخل'!D32/'[1]قائمة الدخل'!D19</f>
        <v>0.38568673593544534</v>
      </c>
      <c r="E17" s="34">
        <f>'[1]قائمة الدخل'!E32/'[1]قائمة الدخل'!E19</f>
        <v>0.14241947297515989</v>
      </c>
      <c r="F17" s="34">
        <f>'[1]قائمة الدخل'!F32/'[1]قائمة الدخل'!F19</f>
        <v>0.22839156391315665</v>
      </c>
      <c r="G17" s="34">
        <f>'[1]قائمة الدخل'!G32/'[1]قائمة الدخل'!G19</f>
        <v>2.2624099182292907</v>
      </c>
      <c r="H17" s="34">
        <f>'[1]قائمة الدخل'!H32/'[1]قائمة الدخل'!H19</f>
        <v>0.89852856906457623</v>
      </c>
      <c r="I17" s="34">
        <f>'[1]قائمة الدخل'!I32/'[1]قائمة الدخل'!I19</f>
        <v>0.86095844752864081</v>
      </c>
      <c r="J17" s="34">
        <f>'[1]قائمة الدخل'!J32/'[1]قائمة الدخل'!J19</f>
        <v>0.86095844752864081</v>
      </c>
      <c r="K17" s="34">
        <f>'[1]قائمة الدخل'!K32/'[1]قائمة الدخل'!K19</f>
        <v>0.69731179893953821</v>
      </c>
      <c r="L17" s="34">
        <f>'[1]قائمة الدخل'!L32/'[1]قائمة الدخل'!L19</f>
        <v>0.29907311371020834</v>
      </c>
      <c r="M17" s="34">
        <f>'[1]قائمة الدخل'!M32/'[1]قائمة الدخل'!M19</f>
        <v>0.23782167510030802</v>
      </c>
      <c r="N17" s="34">
        <f>'[1]قائمة الدخل'!N32/'[1]قائمة الدخل'!N19</f>
        <v>0.11293933427030363</v>
      </c>
      <c r="O17" s="22" t="s">
        <v>8</v>
      </c>
      <c r="P17" s="22" t="s">
        <v>8</v>
      </c>
      <c r="Q17" s="22" t="s">
        <v>8</v>
      </c>
      <c r="R17" s="21" t="s">
        <v>42</v>
      </c>
      <c r="S17" s="24" t="s">
        <v>43</v>
      </c>
    </row>
    <row r="18" spans="1:20" ht="33" x14ac:dyDescent="0.25">
      <c r="A18" s="21" t="s">
        <v>44</v>
      </c>
      <c r="B18" s="34">
        <f>'[1]قائمة الدخل'!B19/'[1]قائمة المركز المالي'!B19</f>
        <v>0.20039683435400443</v>
      </c>
      <c r="C18" s="34">
        <f>'[1]قائمة الدخل'!C19/'[1]قائمة المركز المالي'!C19</f>
        <v>0.22295857242062961</v>
      </c>
      <c r="D18" s="34">
        <f>'[1]قائمة الدخل'!D19/'[1]قائمة المركز المالي'!D19</f>
        <v>5.7903353939017757E-2</v>
      </c>
      <c r="E18" s="34">
        <f>'[1]قائمة الدخل'!E19/'[1]قائمة المركز المالي'!E19</f>
        <v>3.3223641084963583E-2</v>
      </c>
      <c r="F18" s="34">
        <f>'[1]قائمة الدخل'!F19/'[1]قائمة المركز المالي'!F19</f>
        <v>3.3206980880357874E-2</v>
      </c>
      <c r="G18" s="34">
        <f>'[1]قائمة الدخل'!G19/'[1]قائمة المركز المالي'!G19</f>
        <v>-2.0484554108995776E-2</v>
      </c>
      <c r="H18" s="34">
        <f>'[1]قائمة الدخل'!H19/'[1]قائمة المركز المالي'!H19</f>
        <v>0.17661082327453462</v>
      </c>
      <c r="I18" s="34">
        <f>'[1]قائمة الدخل'!I19/'[1]قائمة المركز المالي'!H19</f>
        <v>0.13821437070613782</v>
      </c>
      <c r="J18" s="34">
        <f>'[1]قائمة الدخل'!J19/'[1]قائمة المركز المالي'!I19</f>
        <v>0.14296695425845965</v>
      </c>
      <c r="K18" s="34">
        <f>'[1]قائمة الدخل'!K19/'[1]قائمة المركز المالي'!J19</f>
        <v>7.0567518570500989E-2</v>
      </c>
      <c r="L18" s="34">
        <f>'[1]قائمة الدخل'!L19/'[1]قائمة المركز المالي'!K19</f>
        <v>0.1090717709412572</v>
      </c>
      <c r="M18" s="34">
        <f>'[1]قائمة الدخل'!M19/'[1]قائمة المركز المالي'!L19</f>
        <v>5.5251192257131959E-2</v>
      </c>
      <c r="N18" s="34">
        <f>'[1]قائمة الدخل'!N19/'[1]قائمة المركز المالي'!M19</f>
        <v>2.7359352004420218E-2</v>
      </c>
      <c r="O18" s="34">
        <f>'[1]قائمة الدخل'!O19/'[1]قائمة المركز المالي'!N19</f>
        <v>9.3398551340300087E-3</v>
      </c>
      <c r="P18" s="34">
        <f>'[1]قائمة الدخل'!P19/'[1]قائمة المركز المالي'!O19</f>
        <v>-1.4388396323474202E-3</v>
      </c>
      <c r="Q18" s="34">
        <f>'[1]قائمة الدخل'!Q19/'[1]قائمة المركز المالي'!P19</f>
        <v>9.5425964556052772E-4</v>
      </c>
      <c r="R18" s="21" t="s">
        <v>45</v>
      </c>
      <c r="S18" s="24" t="s">
        <v>46</v>
      </c>
      <c r="T18" s="10"/>
    </row>
    <row r="19" spans="1:20" x14ac:dyDescent="0.25">
      <c r="A19" s="36" t="s">
        <v>47</v>
      </c>
      <c r="B19" s="34">
        <f>'[1]قائمة المركز المالي'!B39/'[1]قائمة المركز المالي'!B19</f>
        <v>0.34429323773035608</v>
      </c>
      <c r="C19" s="34">
        <f>'[1]قائمة المركز المالي'!C39/'[1]قائمة المركز المالي'!C19</f>
        <v>0.27885901736470381</v>
      </c>
      <c r="D19" s="34">
        <f>'[1]قائمة المركز المالي'!D39/'[1]قائمة المركز المالي'!D19</f>
        <v>0.17630061716686071</v>
      </c>
      <c r="E19" s="34">
        <f>'[1]قائمة المركز المالي'!E39/'[1]قائمة المركز المالي'!E19</f>
        <v>0.18729290927313944</v>
      </c>
      <c r="F19" s="34">
        <f>'[1]قائمة المركز المالي'!F39/'[1]قائمة المركز المالي'!F19</f>
        <v>0.18780904626473449</v>
      </c>
      <c r="G19" s="34">
        <f>'[1]قائمة المركز المالي'!G39/'[1]قائمة المركز المالي'!G19</f>
        <v>0.26557806086090086</v>
      </c>
      <c r="H19" s="34">
        <f>'[1]قائمة المركز المالي'!H39/'[1]قائمة المركز المالي'!H19</f>
        <v>0.39543976231699896</v>
      </c>
      <c r="I19" s="34">
        <f>'[1]قائمة المركز المالي'!H39/'[1]قائمة المركز المالي'!H19</f>
        <v>0.39543976231699896</v>
      </c>
      <c r="J19" s="34">
        <f>'[1]قائمة المركز المالي'!I39/'[1]قائمة المركز المالي'!I19</f>
        <v>0.24590395839998389</v>
      </c>
      <c r="K19" s="34">
        <f>'[1]قائمة المركز المالي'!J39/'[1]قائمة المركز المالي'!J19</f>
        <v>0.16691480574246512</v>
      </c>
      <c r="L19" s="34">
        <f>'[1]قائمة المركز المالي'!K39/'[1]قائمة المركز المالي'!K19</f>
        <v>0.17820277604099746</v>
      </c>
      <c r="M19" s="34">
        <f>'[1]قائمة المركز المالي'!L39/'[1]قائمة المركز المالي'!L19</f>
        <v>0.15302852437150066</v>
      </c>
      <c r="N19" s="34">
        <f>'[1]قائمة المركز المالي'!M39/'[1]قائمة المركز المالي'!M19</f>
        <v>0.14419537276422575</v>
      </c>
      <c r="O19" s="34">
        <f>'[1]قائمة المركز المالي'!N39/'[1]قائمة المركز المالي'!N19</f>
        <v>0.24333777078964117</v>
      </c>
      <c r="P19" s="34">
        <f>'[1]قائمة المركز المالي'!O39/'[1]قائمة المركز المالي'!O19</f>
        <v>0.46858422726877341</v>
      </c>
      <c r="Q19" s="34">
        <f>'[1]قائمة المركز المالي'!P39/'[1]قائمة المركز المالي'!P19</f>
        <v>0.80297641708196821</v>
      </c>
      <c r="R19" s="37" t="s">
        <v>48</v>
      </c>
      <c r="S19" s="24" t="s">
        <v>49</v>
      </c>
      <c r="T19" s="38"/>
    </row>
    <row r="20" spans="1:20" ht="49.5" x14ac:dyDescent="0.25">
      <c r="A20" s="21" t="s">
        <v>50</v>
      </c>
      <c r="B20" s="34">
        <f>'[1]قائمة المركز المالي'!B39/('[1]قائمة المركز المالي'!B23+'[1]قائمة المركز المالي'!B24)</f>
        <v>0.57473377716926199</v>
      </c>
      <c r="C20" s="34">
        <f>'[1]قائمة المركز المالي'!C39/('[1]قائمة المركز المالي'!C23+'[1]قائمة المركز المالي'!C24)</f>
        <v>0.42280461686931131</v>
      </c>
      <c r="D20" s="34">
        <f>'[1]قائمة المركز المالي'!D39/('[1]قائمة المركز المالي'!D23+'[1]قائمة المركز المالي'!D24)</f>
        <v>0.2309907927886084</v>
      </c>
      <c r="E20" s="34">
        <f>'[1]قائمة المركز المالي'!E39/('[1]قائمة المركز المالي'!E23+'[1]قائمة المركز المالي'!E24)</f>
        <v>0.24201319622475387</v>
      </c>
      <c r="F20" s="34">
        <f>'[1]قائمة المركز المالي'!F39/('[1]قائمة المركز المالي'!F23+'[1]قائمة المركز المالي'!F24)</f>
        <v>0.24280188451658088</v>
      </c>
      <c r="G20" s="34">
        <f>'[1]قائمة المركز المالي'!G39/('[1]قائمة المركز المالي'!G23+'[1]قائمة المركز المالي'!G24)</f>
        <v>0.37951946408620257</v>
      </c>
      <c r="H20" s="34">
        <f>'[1]قائمة المركز المالي'!H39/('[1]قائمة المركز المالي'!H23+'[1]قائمة المركز المالي'!H24)</f>
        <v>0.69688929738273342</v>
      </c>
      <c r="I20" s="34">
        <f>'[1]قائمة المركز المالي'!H39/('[1]قائمة المركز المالي'!H23+'[1]قائمة المركز المالي'!H24)</f>
        <v>0.69688929738273342</v>
      </c>
      <c r="J20" s="34">
        <f>'[1]قائمة المركز المالي'!I39/('[1]قائمة المركز المالي'!I23+'[1]قائمة المركز المالي'!I24)</f>
        <v>0.3437988666785492</v>
      </c>
      <c r="K20" s="34">
        <f>'[1]قائمة المركز المالي'!J39/('[1]قائمة المركز المالي'!J23+'[1]قائمة المركز المالي'!J24)</f>
        <v>0.20540261695822107</v>
      </c>
      <c r="L20" s="34">
        <f>'[1]قائمة المركز المالي'!K39/('[1]قائمة المركز المالي'!K23+'[1]قائمة المركز المالي'!K24)</f>
        <v>0.22559724491179534</v>
      </c>
      <c r="M20" s="34">
        <f>'[1]قائمة المركز المالي'!L39/('[1]قائمة المركز المالي'!L23+'[1]قائمة المركز المالي'!L24)</f>
        <v>0.20013284658399647</v>
      </c>
      <c r="N20" s="34">
        <f>'[1]قائمة المركز المالي'!M39/('[1]قائمة المركز المالي'!M23+'[1]قائمة المركز المالي'!M24)</f>
        <v>0.18126666193262242</v>
      </c>
      <c r="O20" s="34">
        <f>'[1]قائمة المركز المالي'!N39/('[1]قائمة المركز المالي'!N23+'[1]قائمة المركز المالي'!N24)</f>
        <v>0.33411989117910246</v>
      </c>
      <c r="P20" s="34">
        <f>'[1]قائمة المركز المالي'!O39/('[1]قائمة المركز المالي'!O23+'[1]قائمة المركز المالي'!O24)</f>
        <v>0.8990588577802634</v>
      </c>
      <c r="Q20" s="34">
        <f>'[1]قائمة المركز المالي'!P39/('[1]قائمة المركز المالي'!P23+'[1]قائمة المركز المالي'!P24)</f>
        <v>4.1018559962144945</v>
      </c>
      <c r="R20" s="21" t="s">
        <v>51</v>
      </c>
      <c r="S20" s="24" t="s">
        <v>52</v>
      </c>
    </row>
    <row r="21" spans="1:20" x14ac:dyDescent="0.25">
      <c r="A21" s="21" t="s">
        <v>53</v>
      </c>
      <c r="B21" s="31">
        <f>'[1]قائمة المركز المالي'!B30/'[1]قائمة المركز المالي'!B19</f>
        <v>0.65570676226964397</v>
      </c>
      <c r="C21" s="31">
        <f>'[1]قائمة المركز المالي'!C30/'[1]قائمة المركز المالي'!C19</f>
        <v>0.72114098263529625</v>
      </c>
      <c r="D21" s="31">
        <f>'[1]قائمة المركز المالي'!D30/'[1]قائمة المركز المالي'!D19</f>
        <v>0.82369938283313926</v>
      </c>
      <c r="E21" s="31">
        <f>'[1]قائمة المركز المالي'!E30/'[1]قائمة المركز المالي'!E19</f>
        <v>0.81270709072686054</v>
      </c>
      <c r="F21" s="31">
        <f>'[1]قائمة المركز المالي'!F30/'[1]قائمة المركز المالي'!F19</f>
        <v>0.81219095373526551</v>
      </c>
      <c r="G21" s="31">
        <f>'[1]قائمة المركز المالي'!G30/'[1]قائمة المركز المالي'!G19</f>
        <v>0.73442193913909914</v>
      </c>
      <c r="H21" s="31">
        <f>'[1]قائمة المركز المالي'!H30/'[1]قائمة المركز المالي'!H19</f>
        <v>0.60456023768300104</v>
      </c>
      <c r="I21" s="31">
        <f>'[1]قائمة المركز المالي'!H30/'[1]قائمة المركز المالي'!H19</f>
        <v>0.60456023768300104</v>
      </c>
      <c r="J21" s="31">
        <f>'[1]قائمة المركز المالي'!I30/'[1]قائمة المركز المالي'!I19</f>
        <v>0.75409604160001609</v>
      </c>
      <c r="K21" s="31">
        <f>'[1]قائمة المركز المالي'!J30/'[1]قائمة المركز المالي'!J19</f>
        <v>0.83308519425753491</v>
      </c>
      <c r="L21" s="31">
        <f>'[1]قائمة المركز المالي'!K30/'[1]قائمة المركز المالي'!K19</f>
        <v>0.82179722395900257</v>
      </c>
      <c r="M21" s="31">
        <f>'[1]قائمة المركز المالي'!L30/'[1]قائمة المركز المالي'!L19</f>
        <v>0.84697147562849939</v>
      </c>
      <c r="N21" s="31">
        <f>'[1]قائمة المركز المالي'!M30/'[1]قائمة المركز المالي'!M19</f>
        <v>0.85580462723577422</v>
      </c>
      <c r="O21" s="31">
        <f>'[1]قائمة المركز المالي'!N30/'[1]قائمة المركز المالي'!N19</f>
        <v>0.75666222921035886</v>
      </c>
      <c r="P21" s="31">
        <f>'[1]قائمة المركز المالي'!O30/'[1]قائمة المركز المالي'!O19</f>
        <v>0.53141577273122664</v>
      </c>
      <c r="Q21" s="31">
        <f>'[1]قائمة المركز المالي'!P30/'[1]قائمة المركز المالي'!P19</f>
        <v>0.19702358291803182</v>
      </c>
      <c r="R21" s="23" t="s">
        <v>54</v>
      </c>
      <c r="S21" s="24" t="s">
        <v>55</v>
      </c>
    </row>
    <row r="22" spans="1:20" ht="49.5" x14ac:dyDescent="0.25">
      <c r="A22" s="21" t="s">
        <v>56</v>
      </c>
      <c r="B22" s="31">
        <f>('[1]قائمة المركز المالي'!B23+'[1]قائمة المركز المالي'!B24)/'[1]قائمة المركز المالي'!B19</f>
        <v>0.59904820528576652</v>
      </c>
      <c r="C22" s="31">
        <f>('[1]قائمة المركز المالي'!C23+'[1]قائمة المركز المالي'!C24)/'[1]قائمة المركز المالي'!C19</f>
        <v>0.65954581912926213</v>
      </c>
      <c r="D22" s="31">
        <f>('[1]قائمة المركز المالي'!D23+'[1]قائمة المركز المالي'!D24)/'[1]قائمة المركز المالي'!D19</f>
        <v>0.76323655604837248</v>
      </c>
      <c r="E22" s="31">
        <f>('[1]قائمة المركز المالي'!E23+'[1]قائمة المركز المالي'!E24)/'[1]قائمة المركز المالي'!E19</f>
        <v>0.77389544121884757</v>
      </c>
      <c r="F22" s="31">
        <f>('[1]قائمة المركز المالي'!F23+'[1]قائمة المركز المالي'!F24)/'[1]قائمة المركز المالي'!F19</f>
        <v>0.77350736646324936</v>
      </c>
      <c r="G22" s="31">
        <f>('[1]قائمة المركز المالي'!G23+'[1]قائمة المركز المالي'!G24)/'[1]قائمة المركز المالي'!G19</f>
        <v>0.69977454647906667</v>
      </c>
      <c r="H22" s="31">
        <f>('[1]قائمة المركز المالي'!H23+'[1]قائمة المركز المالي'!H24)/'[1]قائمة المركز المالي'!H19</f>
        <v>0.56743555081435326</v>
      </c>
      <c r="I22" s="31">
        <f>('[1]قائمة المركز المالي'!H23+'[1]قائمة المركز المالي'!H24)/'[1]قائمة المركز المالي'!H19</f>
        <v>0.56743555081435326</v>
      </c>
      <c r="J22" s="31">
        <f>('[1]قائمة المركز المالي'!I23+'[1]قائمة المركز المالي'!I24)/'[1]قائمة المركز المالي'!I19</f>
        <v>0.71525529090793438</v>
      </c>
      <c r="K22" s="31">
        <f>('[1]قائمة المركز المالي'!J23+'[1]قائمة المركز المالي'!J24)/'[1]قائمة المركز المالي'!J19</f>
        <v>0.81262258589634051</v>
      </c>
      <c r="L22" s="31">
        <f>('[1]قائمة المركز المالي'!K23+'[1]قائمة المركز المالي'!K24)/'[1]قائمة المركز المالي'!K19</f>
        <v>0.78991556883007019</v>
      </c>
      <c r="M22" s="31">
        <f>('[1]قائمة المركز المالي'!L23+'[1]قائمة المركز المالي'!L24)/'[1]قائمة المركز المالي'!L19</f>
        <v>0.76463472630053286</v>
      </c>
      <c r="N22" s="31">
        <f>('[1]قائمة المركز المالي'!M23+'[1]قائمة المركز المالي'!M24)/'[1]قائمة المركز المالي'!M19</f>
        <v>0.79548754981665504</v>
      </c>
      <c r="O22" s="31">
        <f>('[1]قائمة المركز المالي'!N23+'[1]قائمة المركز المالي'!N24)/'[1]قائمة المركز المالي'!N19</f>
        <v>0.72829477446226565</v>
      </c>
      <c r="P22" s="31">
        <f>('[1]قائمة المركز المالي'!O23+'[1]قائمة المركز المالي'!O24)/'[1]قائمة المركز المالي'!O19</f>
        <v>0.52119416122064266</v>
      </c>
      <c r="Q22" s="31">
        <f>('[1]قائمة المركز المالي'!P23+'[1]قائمة المركز المالي'!P24)/'[1]قائمة المركز المالي'!P19</f>
        <v>0.19575928989779651</v>
      </c>
      <c r="R22" s="21" t="s">
        <v>57</v>
      </c>
      <c r="S22" s="24" t="s">
        <v>58</v>
      </c>
    </row>
    <row r="23" spans="1:20" ht="33" x14ac:dyDescent="0.25">
      <c r="A23" s="21" t="s">
        <v>59</v>
      </c>
      <c r="B23" s="31">
        <f>'[1]قائمة المركز المالي'!B9/'[1]قائمة المركز المالي'!B19</f>
        <v>8.8322729372759673E-2</v>
      </c>
      <c r="C23" s="31">
        <f>'[1]قائمة المركز المالي'!C9/'[1]قائمة المركز المالي'!C19</f>
        <v>0.15486278231143236</v>
      </c>
      <c r="D23" s="31">
        <f>'[1]قائمة المركز المالي'!D9/'[1]قائمة المركز المالي'!D19</f>
        <v>0.35432141124465738</v>
      </c>
      <c r="E23" s="31">
        <f>'[1]قائمة المركز المالي'!E9/'[1]قائمة المركز المالي'!E19</f>
        <v>0.34892694293311088</v>
      </c>
      <c r="F23" s="31">
        <f>'[1]قائمة المركز المالي'!F9/'[1]قائمة المركز المالي'!F19</f>
        <v>0.34798926794754531</v>
      </c>
      <c r="G23" s="31">
        <f>'[1]قائمة المركز المالي'!G9/'[1]قائمة المركز المالي'!G19</f>
        <v>0.2393864532763221</v>
      </c>
      <c r="H23" s="31">
        <f>'[1]قائمة المركز المالي'!H9/'[1]قائمة المركز المالي'!H19</f>
        <v>0.23296682946605191</v>
      </c>
      <c r="I23" s="31">
        <f>'[1]قائمة المركز المالي'!H9/'[1]قائمة المركز المالي'!H19</f>
        <v>0.23296682946605191</v>
      </c>
      <c r="J23" s="31">
        <f>'[1]قائمة المركز المالي'!I9/'[1]قائمة المركز المالي'!I19</f>
        <v>0.280463962167112</v>
      </c>
      <c r="K23" s="31">
        <f>'[1]قائمة المركز المالي'!J9/'[1]قائمة المركز المالي'!J19</f>
        <v>0.19523587964076597</v>
      </c>
      <c r="L23" s="31">
        <f>'[1]قائمة المركز المالي'!K9/'[1]قائمة المركز المالي'!K19</f>
        <v>0.28516222725656254</v>
      </c>
      <c r="M23" s="31">
        <f>'[1]قائمة المركز المالي'!L9/'[1]قائمة المركز المالي'!L19</f>
        <v>0.41666985607590706</v>
      </c>
      <c r="N23" s="31">
        <f>'[1]قائمة المركز المالي'!M9/'[1]قائمة المركز المالي'!M19</f>
        <v>0.39132864559702735</v>
      </c>
      <c r="O23" s="31">
        <f>'[1]قائمة المركز المالي'!N9/'[1]قائمة المركز المالي'!N19</f>
        <v>0.39865740682421369</v>
      </c>
      <c r="P23" s="31">
        <f>'[1]قائمة المركز المالي'!O9/'[1]قائمة المركز المالي'!O19</f>
        <v>0.28440979608787648</v>
      </c>
      <c r="Q23" s="22" t="s">
        <v>8</v>
      </c>
      <c r="R23" s="21" t="s">
        <v>60</v>
      </c>
      <c r="S23" s="24" t="s">
        <v>61</v>
      </c>
    </row>
    <row r="24" spans="1:20" ht="33" x14ac:dyDescent="0.25">
      <c r="A24" s="21" t="s">
        <v>62</v>
      </c>
      <c r="B24" s="22">
        <f>'[1]قائمة المركز المالي'!B9/('[1]قائمة المركز المالي'!B23+'[1]قائمة المركز المالي'!B24)</f>
        <v>0.14743843415844421</v>
      </c>
      <c r="C24" s="22">
        <f>'[1]قائمة المركز المالي'!C9/('[1]قائمة المركز المالي'!C23+'[1]قائمة المركز المالي'!C24)</f>
        <v>0.23480215903101845</v>
      </c>
      <c r="D24" s="22">
        <f>'[1]قائمة المركز المالي'!D9/('[1]قائمة المركز المالي'!D23+'[1]قائمة المركز المالي'!D24)</f>
        <v>0.46423537818883137</v>
      </c>
      <c r="E24" s="22">
        <f>'[1]قائمة المركز المالي'!E9/('[1]قائمة المركز المالي'!E23+'[1]قائمة المركز المالي'!E24)</f>
        <v>0.45087091142902713</v>
      </c>
      <c r="F24" s="22">
        <f>'[1]قائمة المركز المالي'!F9/('[1]قائمة المركز المالي'!F23+'[1]قائمة المركز المالي'!F24)</f>
        <v>0.44988487897494234</v>
      </c>
      <c r="G24" s="22">
        <f>'[1]قائمة المركز المالي'!G9/('[1]قائمة المركز المالي'!G23+'[1]قائمة المركز المالي'!G24)</f>
        <v>0.3420908269396209</v>
      </c>
      <c r="H24" s="22">
        <f>'[1]قائمة المركز المالي'!H9/('[1]قائمة المركز المالي'!H23+'[1]قائمة المركز المالي'!H24)</f>
        <v>0.41056086304728406</v>
      </c>
      <c r="I24" s="22">
        <f>'[1]قائمة المركز المالي'!H9/('[1]قائمة المركز المالي'!H23+'[1]قائمة المركز المالي'!H24)</f>
        <v>0.41056086304728406</v>
      </c>
      <c r="J24" s="22">
        <f>'[1]قائمة المركز المالي'!I9/('[1]قائمة المركز المالي'!I23+'[1]قائمة المركز المالي'!I24)</f>
        <v>0.39211728418128189</v>
      </c>
      <c r="K24" s="22">
        <f>'[1]قائمة المركز المالي'!J9/('[1]قائمة المركز المالي'!J23+'[1]قائمة المركز المالي'!J24)</f>
        <v>0.24025406508412084</v>
      </c>
      <c r="L24" s="22">
        <f>'[1]قائمة المركز المالي'!K9/('[1]قائمة المركز المالي'!K23+'[1]قائمة المركز المالي'!K24)</f>
        <v>0.36100342683321363</v>
      </c>
      <c r="M24" s="22">
        <f>'[2]قائمة المركز المالي'!D10/'[2]قائمة المركز المالي'!D37</f>
        <v>0.54492667118565929</v>
      </c>
      <c r="N24" s="22">
        <f>'[2]قائمة المركز المالي'!E10/'[2]قائمة المركز المالي'!E37</f>
        <v>0.49193560061024366</v>
      </c>
      <c r="O24" s="22">
        <f>'[2]قائمة المركز المالي'!F10/'[2]قائمة المركز المالي'!F37</f>
        <v>0.54738468653514816</v>
      </c>
      <c r="P24" s="22">
        <f>'[2]قائمة المركز المالي'!G10/'[2]قائمة المركز المالي'!G37</f>
        <v>0.54568876102100905</v>
      </c>
      <c r="Q24" s="22" t="s">
        <v>8</v>
      </c>
      <c r="R24" s="21" t="s">
        <v>63</v>
      </c>
      <c r="S24" s="24" t="s">
        <v>64</v>
      </c>
    </row>
    <row r="25" spans="1:20" ht="33" x14ac:dyDescent="0.25">
      <c r="A25" s="21" t="s">
        <v>65</v>
      </c>
      <c r="B25" s="22">
        <f>'[1]قائمة المركز المالي'!B39/'[1]قائمة المركز المالي'!B9</f>
        <v>3.8981272451091433</v>
      </c>
      <c r="C25" s="22">
        <f>'[1]قائمة المركز المالي'!C39/'[1]قائمة المركز المالي'!C9</f>
        <v>1.8006845363523973</v>
      </c>
      <c r="D25" s="22">
        <f>'[1]قائمة المركز المالي'!D39/'[1]قائمة المركز المالي'!D9</f>
        <v>0.49757257555379825</v>
      </c>
      <c r="E25" s="22">
        <f>'[1]قائمة المركز المالي'!E39/'[1]قائمة المركز المالي'!E9</f>
        <v>0.53676826357614749</v>
      </c>
      <c r="F25" s="22">
        <f>'[1]قائمة المركز المالي'!F39/'[1]قائمة المركز المالي'!F9</f>
        <v>0.53969781129297401</v>
      </c>
      <c r="G25" s="22">
        <f>'[1]قائمة المركز المالي'!G39/'[1]قائمة المركز المالي'!G9</f>
        <v>1.1094114024670643</v>
      </c>
      <c r="H25" s="22">
        <f>'[1]قائمة المركز المالي'!H39/'[1]قائمة المركز المالي'!H9</f>
        <v>1.6974080096438051</v>
      </c>
      <c r="I25" s="22">
        <f>'[1]قائمة المركز المالي'!H39/'[1]قائمة المركز المالي'!H9</f>
        <v>1.6974080096438051</v>
      </c>
      <c r="J25" s="22">
        <f>'[1]قائمة المركز المالي'!I39/'[1]قائمة المركز المالي'!I9</f>
        <v>0.87677559890373424</v>
      </c>
      <c r="K25" s="22">
        <f>'[1]قائمة المركز المالي'!J39/'[1]قائمة المركز المالي'!J9</f>
        <v>0.85493919483236569</v>
      </c>
      <c r="L25" s="22">
        <f>'[1]قائمة المركز المالي'!K39/'[1]قائمة المركز المالي'!K9</f>
        <v>0.62491718400230867</v>
      </c>
      <c r="M25" s="22">
        <f>'[2]قائمة المركز المالي'!D33/'[2]قائمة المركز المالي'!D10</f>
        <v>0.36726564722652411</v>
      </c>
      <c r="N25" s="22">
        <f>'[2]قائمة المركز المالي'!E33/'[2]قائمة المركز المالي'!E10</f>
        <v>0.36847640566724998</v>
      </c>
      <c r="O25" s="22">
        <f>'[2]قائمة المركز المالي'!F33/'[2]قائمة المركز المالي'!F10</f>
        <v>0.61039320134076913</v>
      </c>
      <c r="P25" s="22">
        <f>'[2]قائمة المركز المالي'!G33/'[2]قائمة المركز المالي'!G10</f>
        <v>1.6475671151776747</v>
      </c>
      <c r="Q25" s="22" t="s">
        <v>8</v>
      </c>
      <c r="R25" s="21" t="s">
        <v>66</v>
      </c>
      <c r="S25" s="24" t="s">
        <v>67</v>
      </c>
      <c r="T25" s="38"/>
    </row>
    <row r="26" spans="1:20" x14ac:dyDescent="0.25">
      <c r="A26" s="39" t="s">
        <v>68</v>
      </c>
      <c r="B26" s="40">
        <f>'[1]قائمة المركز المالي'!B19/'[1]قائمة المركز المالي'!B30</f>
        <v>1.5250719643924819</v>
      </c>
      <c r="C26" s="40">
        <f>'[1]قائمة المركز المالي'!C19/'[1]قائمة المركز المالي'!C30</f>
        <v>1.3866914016530545</v>
      </c>
      <c r="D26" s="40">
        <f>'[1]قائمة المركز المالي'!D19/'[1]قائمة المركز المالي'!D30</f>
        <v>1.2140351453954832</v>
      </c>
      <c r="E26" s="40">
        <f>'[1]قائمة المركز المالي'!E19/'[1]قائمة المركز المالي'!E30</f>
        <v>1.2304556111423002</v>
      </c>
      <c r="F26" s="40">
        <f>'[1]قائمة المركز المالي'!F19/'[1]قائمة المركز المالي'!F30</f>
        <v>1.2312375499887076</v>
      </c>
      <c r="G26" s="40">
        <f>'[1]قائمة المركز المالي'!G19/'[1]قائمة المركز المالي'!G30</f>
        <v>1.3616150971364167</v>
      </c>
      <c r="H26" s="40">
        <f>'[1]قائمة المركز المالي'!H19/'[1]قائمة المركز المالي'!H30</f>
        <v>1.654094890250368</v>
      </c>
      <c r="I26" s="40">
        <f>'[1]قائمة المركز المالي'!H19/'[1]قائمة المركز المالي'!H30</f>
        <v>1.654094890250368</v>
      </c>
      <c r="J26" s="40">
        <f>'[1]قائمة المركز المالي'!I19/'[1]قائمة المركز المالي'!I30</f>
        <v>1.3260910346091102</v>
      </c>
      <c r="K26" s="40">
        <f>'[1]قائمة المركز المالي'!J19/'[1]قائمة المركز المالي'!J30</f>
        <v>1.2003574266989867</v>
      </c>
      <c r="L26" s="40">
        <f>'[1]قائمة المركز المالي'!K19/'[1]قائمة المركز المالي'!K30</f>
        <v>1.2168451910588196</v>
      </c>
      <c r="M26" s="40">
        <f>'[1]قائمة المركز المالي'!L19/'[1]قائمة المركز المالي'!L30</f>
        <v>1.1806773058773261</v>
      </c>
      <c r="N26" s="40">
        <f>'[1]قائمة المركز المالي'!M19/'[1]قائمة المركز المالي'!M30</f>
        <v>1.1684909945275395</v>
      </c>
      <c r="O26" s="40">
        <f>'[1]قائمة المركز المالي'!N19/'[1]قائمة المركز المالي'!N30</f>
        <v>1.3215936535428559</v>
      </c>
      <c r="P26" s="40">
        <f>'[1]قائمة المركز المالي'!O19/'[1]قائمة المركز المالي'!O30</f>
        <v>1.8817657497451974</v>
      </c>
      <c r="Q26" s="40">
        <f>'[1]قائمة المركز المالي'!P19/'[1]قائمة المركز المالي'!P30</f>
        <v>5.075534538502593</v>
      </c>
      <c r="R26" s="41" t="s">
        <v>69</v>
      </c>
      <c r="S26" s="42" t="s">
        <v>70</v>
      </c>
    </row>
    <row r="27" spans="1:20" x14ac:dyDescent="0.25">
      <c r="N27" s="43"/>
      <c r="O27" s="43"/>
      <c r="P27" s="43"/>
      <c r="Q27" s="43"/>
    </row>
    <row r="28" spans="1:20" x14ac:dyDescent="0.25">
      <c r="A28" s="44" t="s">
        <v>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N28" s="45"/>
      <c r="O28" s="45"/>
      <c r="P28" s="45"/>
      <c r="Q28" s="45"/>
      <c r="S28" s="4"/>
      <c r="T28" s="4"/>
    </row>
    <row r="29" spans="1:20" x14ac:dyDescent="0.25">
      <c r="O29" s="4"/>
      <c r="P29" s="4"/>
      <c r="Q29" s="4"/>
      <c r="R29" s="46"/>
      <c r="S29" s="4"/>
      <c r="T29" s="4"/>
    </row>
    <row r="30" spans="1:20" hidden="1" x14ac:dyDescent="0.25">
      <c r="A30" s="47" t="s">
        <v>72</v>
      </c>
      <c r="B30" s="48">
        <v>41250000</v>
      </c>
      <c r="C30" s="48">
        <v>41250000</v>
      </c>
      <c r="D30" s="48">
        <f>'[1]قائمة المركز المالي'!D32/'نسب مالية'!D33</f>
        <v>27500000</v>
      </c>
      <c r="E30" s="48">
        <f>'[1]قائمة المركز المالي'!E32/'نسب مالية'!E33</f>
        <v>27500000</v>
      </c>
      <c r="F30" s="48">
        <f>'[1]قائمة المركز المالي'!F32/'نسب مالية'!F33</f>
        <v>27500000</v>
      </c>
      <c r="G30" s="48">
        <f>'[1]قائمة المركز المالي'!G32/'نسب مالية'!G33</f>
        <v>25000000</v>
      </c>
      <c r="H30" s="49">
        <f>'[1]قائمة المركز المالي'!H32/'نسب مالية'!H33</f>
        <v>25000000</v>
      </c>
      <c r="I30" s="49">
        <f>'[1]قائمة المركز المالي'!H32/'نسب مالية'!I33</f>
        <v>25000000</v>
      </c>
      <c r="J30" s="49">
        <f>'[1]قائمة المركز المالي'!I32/'نسب مالية'!J33</f>
        <v>25000000</v>
      </c>
      <c r="K30" s="49">
        <f>'[1]قائمة المركز المالي'!J32/'نسب مالية'!K33</f>
        <v>25000000</v>
      </c>
      <c r="L30" s="49">
        <f>'[1]قائمة المركز المالي'!K32/'نسب مالية'!L33</f>
        <v>25000000</v>
      </c>
      <c r="M30" s="49">
        <f>'[1]قائمة المركز المالي'!K32/'نسب مالية'!M33</f>
        <v>25000000</v>
      </c>
      <c r="N30" s="49">
        <f>'[1]قائمة المركز المالي'!L32/'نسب مالية'!N33</f>
        <v>25000000</v>
      </c>
      <c r="O30" s="49">
        <f>'[1]قائمة المركز المالي'!M32/'نسب مالية'!O33</f>
        <v>25000000</v>
      </c>
      <c r="P30" s="49">
        <f>'[1]قائمة المركز المالي'!N32/'نسب مالية'!P33</f>
        <v>25000000</v>
      </c>
      <c r="Q30" s="49">
        <f>'[1]قائمة المركز المالي'!O32/'نسب مالية'!Q33</f>
        <v>25000000</v>
      </c>
      <c r="R30" s="46"/>
      <c r="S30" s="4"/>
      <c r="T30" s="4"/>
    </row>
    <row r="31" spans="1:20" hidden="1" x14ac:dyDescent="0.25">
      <c r="A31" s="47" t="s">
        <v>73</v>
      </c>
      <c r="B31" s="50">
        <f>S32</f>
        <v>170845</v>
      </c>
      <c r="C31" s="51">
        <v>809502</v>
      </c>
      <c r="D31" s="51">
        <v>12519</v>
      </c>
      <c r="E31" s="52">
        <v>424060</v>
      </c>
      <c r="F31" s="52">
        <v>424060</v>
      </c>
      <c r="G31" s="52">
        <v>14050</v>
      </c>
      <c r="H31" s="52">
        <v>404518</v>
      </c>
      <c r="I31" s="52">
        <v>43505</v>
      </c>
      <c r="J31" s="52">
        <v>43505</v>
      </c>
      <c r="K31" s="52">
        <v>1479880</v>
      </c>
      <c r="L31" s="52">
        <v>83154</v>
      </c>
      <c r="M31" s="52">
        <v>5171</v>
      </c>
      <c r="N31" s="52">
        <v>98019</v>
      </c>
      <c r="O31" s="53" t="s">
        <v>74</v>
      </c>
      <c r="P31" s="53" t="s">
        <v>74</v>
      </c>
      <c r="Q31" s="53" t="s">
        <v>74</v>
      </c>
      <c r="R31" s="46"/>
      <c r="S31" s="54">
        <v>171423131</v>
      </c>
      <c r="T31" s="55" t="s">
        <v>75</v>
      </c>
    </row>
    <row r="32" spans="1:20" hidden="1" x14ac:dyDescent="0.25">
      <c r="A32" s="47" t="s">
        <v>76</v>
      </c>
      <c r="B32" s="56">
        <v>1304.1400000000001</v>
      </c>
      <c r="C32" s="56">
        <v>773.16</v>
      </c>
      <c r="D32" s="50">
        <v>896.77</v>
      </c>
      <c r="E32" s="47">
        <v>921.19</v>
      </c>
      <c r="F32" s="47">
        <v>921.19</v>
      </c>
      <c r="G32" s="47">
        <v>441.75</v>
      </c>
      <c r="H32" s="47">
        <v>160</v>
      </c>
      <c r="I32" s="57">
        <v>135</v>
      </c>
      <c r="J32" s="57">
        <v>135</v>
      </c>
      <c r="K32" s="47">
        <v>130.25</v>
      </c>
      <c r="L32" s="47">
        <v>132.75</v>
      </c>
      <c r="M32" s="47">
        <v>100</v>
      </c>
      <c r="N32" s="58">
        <f>1126/10</f>
        <v>112.6</v>
      </c>
      <c r="O32" s="53" t="s">
        <v>74</v>
      </c>
      <c r="P32" s="53" t="s">
        <v>74</v>
      </c>
      <c r="Q32" s="53" t="s">
        <v>74</v>
      </c>
      <c r="R32" s="46"/>
      <c r="S32" s="59">
        <v>170845</v>
      </c>
      <c r="T32" s="55" t="s">
        <v>77</v>
      </c>
    </row>
    <row r="33" spans="1:20" hidden="1" x14ac:dyDescent="0.25">
      <c r="A33" s="47" t="s">
        <v>78</v>
      </c>
      <c r="B33" s="29">
        <v>100</v>
      </c>
      <c r="C33" s="47">
        <v>100</v>
      </c>
      <c r="D33" s="47">
        <v>100</v>
      </c>
      <c r="E33" s="47">
        <v>100</v>
      </c>
      <c r="F33" s="47">
        <v>100</v>
      </c>
      <c r="G33" s="47">
        <v>100</v>
      </c>
      <c r="H33" s="47">
        <v>100</v>
      </c>
      <c r="I33" s="47">
        <v>100</v>
      </c>
      <c r="J33" s="47">
        <v>100</v>
      </c>
      <c r="K33" s="47">
        <v>100</v>
      </c>
      <c r="L33" s="47">
        <v>100</v>
      </c>
      <c r="M33" s="47">
        <v>100</v>
      </c>
      <c r="N33" s="47">
        <v>100</v>
      </c>
      <c r="O33" s="47">
        <v>100</v>
      </c>
      <c r="P33" s="47">
        <v>100</v>
      </c>
      <c r="Q33" s="47">
        <v>100</v>
      </c>
      <c r="R33" s="46"/>
      <c r="S33" s="60">
        <f>S31/S32</f>
        <v>1003.3839503643653</v>
      </c>
      <c r="T33" s="61"/>
    </row>
    <row r="34" spans="1:20" x14ac:dyDescent="0.25">
      <c r="O34" s="4"/>
      <c r="P34" s="4"/>
      <c r="Q34" s="4"/>
      <c r="R34" s="4"/>
      <c r="T34" s="4"/>
    </row>
    <row r="35" spans="1:20" x14ac:dyDescent="0.25">
      <c r="F35" s="62"/>
      <c r="S35" s="63"/>
    </row>
    <row r="37" spans="1:20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2022-11-29T10:17:26Z</dcterms:created>
  <dcterms:modified xsi:type="dcterms:W3CDTF">2022-11-30T08:34:40Z</dcterms:modified>
</cp:coreProperties>
</file>