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O38" i="1"/>
  <c r="N38"/>
  <c r="N40" s="1"/>
  <c r="M38"/>
  <c r="M40" s="1"/>
  <c r="M42" s="1"/>
  <c r="L38"/>
  <c r="L40" s="1"/>
  <c r="L42" s="1"/>
  <c r="K38"/>
  <c r="K40" s="1"/>
  <c r="K42" s="1"/>
  <c r="I38"/>
  <c r="I40" s="1"/>
  <c r="H38"/>
  <c r="H40" s="1"/>
  <c r="G38"/>
  <c r="G40" s="1"/>
  <c r="F38"/>
  <c r="F40" s="1"/>
  <c r="E38"/>
  <c r="D38"/>
  <c r="C38"/>
  <c r="C40" s="1"/>
  <c r="B38"/>
  <c r="B40" s="1"/>
  <c r="J36"/>
  <c r="J38" s="1"/>
  <c r="J40" s="1"/>
  <c r="O28"/>
  <c r="O40" s="1"/>
  <c r="N28"/>
  <c r="M28"/>
  <c r="L28"/>
  <c r="K28"/>
  <c r="J28"/>
  <c r="I28"/>
  <c r="H28"/>
  <c r="G28"/>
  <c r="F28"/>
  <c r="C28"/>
  <c r="B28"/>
  <c r="D27"/>
  <c r="D28" s="1"/>
  <c r="E25"/>
  <c r="E28" s="1"/>
  <c r="O18"/>
  <c r="N18"/>
  <c r="M18"/>
  <c r="L18"/>
  <c r="K18"/>
  <c r="J18"/>
  <c r="I18"/>
  <c r="H18"/>
  <c r="G18"/>
  <c r="F18"/>
  <c r="E18"/>
  <c r="D18"/>
  <c r="C18"/>
  <c r="B18"/>
  <c r="D40" l="1"/>
  <c r="E40"/>
</calcChain>
</file>

<file path=xl/sharedStrings.xml><?xml version="1.0" encoding="utf-8"?>
<sst xmlns="http://schemas.openxmlformats.org/spreadsheetml/2006/main" count="141" uniqueCount="76">
  <si>
    <t>بنك قطر الوطني</t>
  </si>
  <si>
    <t>قائمة المركز المالي</t>
  </si>
  <si>
    <t>بعد تطبيق المعيار رقم 9</t>
  </si>
  <si>
    <t>البيان</t>
  </si>
  <si>
    <t>عن الفترة الممتدة من 30/9/2009 (تاريخ التأسيس) وحتى 31/12/2009</t>
  </si>
  <si>
    <t>Statement of Financial Position</t>
  </si>
  <si>
    <t>الموجودات</t>
  </si>
  <si>
    <t>ASSETS:</t>
  </si>
  <si>
    <t>النقد و أرصدة لدى مصرف سورية المركزي</t>
  </si>
  <si>
    <t>Cash and Balances at Central Bank  of Syria</t>
  </si>
  <si>
    <t>أرصدة لدى المصارف</t>
  </si>
  <si>
    <t xml:space="preserve">Balances due from banks </t>
  </si>
  <si>
    <t>إيداعات لدى المصارف</t>
  </si>
  <si>
    <t xml:space="preserve">Deposits due from banks </t>
  </si>
  <si>
    <t>تسهيلات ائتمانية مباشرة (بالصافي)</t>
  </si>
  <si>
    <t>-</t>
  </si>
  <si>
    <t>Direct Credit Facilities,Net</t>
  </si>
  <si>
    <t>موجودات مالية - بالتكلفة المطفأة</t>
  </si>
  <si>
    <t>Financial investments - Amortized Cost</t>
  </si>
  <si>
    <t>موجودات مالية بالقيمة العادلة من خلال الدخل الشامل الآخر</t>
  </si>
  <si>
    <t>موجودات ثابتة (بالصافي)</t>
  </si>
  <si>
    <t>Fixed Assets ,Net</t>
  </si>
  <si>
    <t>موجودات غير ملموسة</t>
  </si>
  <si>
    <t>Intangible Assets</t>
  </si>
  <si>
    <t>موجودات ضريبية مؤجلة</t>
  </si>
  <si>
    <t>Deferred Income Tax Assets</t>
  </si>
  <si>
    <t>حق استخدام الأصول</t>
  </si>
  <si>
    <t>Right of Use of Assets</t>
  </si>
  <si>
    <t>موجودات أخرى</t>
  </si>
  <si>
    <t>Other Assets</t>
  </si>
  <si>
    <t>وديعة مجمدة لدى مصرف سورية المركزي</t>
  </si>
  <si>
    <t>Statutory blocked funds with Central Bank of Syria</t>
  </si>
  <si>
    <t>مجموع الموجودات</t>
  </si>
  <si>
    <t>Total Assets</t>
  </si>
  <si>
    <t>المطلوبات وحقوق المساهمين :</t>
  </si>
  <si>
    <t>Liabilities &amp; Equity:</t>
  </si>
  <si>
    <t xml:space="preserve">المطلوبات </t>
  </si>
  <si>
    <t>Liabilities:</t>
  </si>
  <si>
    <t>مستحقات إلى بنك قطر الوطني- قطر</t>
  </si>
  <si>
    <t xml:space="preserve">Dues to Qatar National Bank </t>
  </si>
  <si>
    <t xml:space="preserve">ودائع المصارف </t>
  </si>
  <si>
    <t>Banks Deposits</t>
  </si>
  <si>
    <t xml:space="preserve">ودائع العملاء </t>
  </si>
  <si>
    <t>Customers Deposits</t>
  </si>
  <si>
    <t>تأمينات نقدية</t>
  </si>
  <si>
    <t>Cash Margins</t>
  </si>
  <si>
    <t>مخصصات متنوعة</t>
  </si>
  <si>
    <t>Miscellaneous provisions</t>
  </si>
  <si>
    <t>التزامات عقود الإيجار</t>
  </si>
  <si>
    <t>Lease Liability</t>
  </si>
  <si>
    <t>مطلوبات أخرى</t>
  </si>
  <si>
    <t>Other Liabilities</t>
  </si>
  <si>
    <t>مجموع المطلوبات</t>
  </si>
  <si>
    <t>Total Liabilities</t>
  </si>
  <si>
    <t>حقوق المساهمين</t>
  </si>
  <si>
    <t xml:space="preserve"> Equity:</t>
  </si>
  <si>
    <t>رأس المال المكتتب به و المدفوع</t>
  </si>
  <si>
    <t>Capital Subscribed &amp; Paid</t>
  </si>
  <si>
    <t>احتياطي خاص</t>
  </si>
  <si>
    <t xml:space="preserve">             -</t>
  </si>
  <si>
    <t>Special Reserve</t>
  </si>
  <si>
    <t>احتياطي قانوني</t>
  </si>
  <si>
    <t>Obligatory Reserve</t>
  </si>
  <si>
    <t>احتياطي عام لمخاطر التمويل</t>
  </si>
  <si>
    <t>General reserve for credit risk</t>
  </si>
  <si>
    <t>مصاريف زيادة رأس المال</t>
  </si>
  <si>
    <t>Increased Capital Expenses</t>
  </si>
  <si>
    <t>أرباح (خسائر) متراكمة محققة</t>
  </si>
  <si>
    <t>Gains (Losses) Accumulated Realized</t>
  </si>
  <si>
    <t>أرباح (خسائر) متراكمة غير محققة</t>
  </si>
  <si>
    <t xml:space="preserve">Gains (Losses) Accumulated unrealized </t>
  </si>
  <si>
    <t>مجموع حقوق المساهمين</t>
  </si>
  <si>
    <t>Total equity</t>
  </si>
  <si>
    <t>مجموع المطلوبات وحقوق المساهمين</t>
  </si>
  <si>
    <t>Total Liabilities &amp; Equity</t>
  </si>
  <si>
    <t xml:space="preserve"> Total Liabilities &amp; Shareholders' Equity</t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</si>
</sst>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_(* #,##0_);_(* \(#,##0\);_(* &quot;-&quot;_);_(@_)"/>
    <numFmt numFmtId="165" formatCode="_-* #,##0.00_-;\-* #,##0.00_-;_-* &quot;-&quot;??_-;_-@_-"/>
    <numFmt numFmtId="166" formatCode="_(* #,##0.00_);_(* \(#,##0.00\);_(* &quot;-&quot;??_);_(@_)"/>
    <numFmt numFmtId="167" formatCode="&quot;Yes&quot;;&quot;Yes&quot;;&quot;No&quot;"/>
    <numFmt numFmtId="168" formatCode="[$-409]dd\-mmm\-yy;@"/>
    <numFmt numFmtId="169" formatCode="\l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u/>
      <sz val="13"/>
      <color theme="1"/>
      <name val="Arabic Transparent"/>
      <charset val="178"/>
    </font>
    <font>
      <b/>
      <sz val="13"/>
      <color rgb="FFC00000"/>
      <name val="Arabic Transparent"/>
      <charset val="178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7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/>
    <xf numFmtId="0" fontId="6" fillId="2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9" fillId="0" borderId="2" xfId="0" applyFont="1" applyBorder="1" applyAlignment="1">
      <alignment horizontal="left"/>
    </xf>
    <xf numFmtId="37" fontId="5" fillId="0" borderId="3" xfId="0" applyNumberFormat="1" applyFont="1" applyFill="1" applyBorder="1"/>
    <xf numFmtId="164" fontId="5" fillId="0" borderId="3" xfId="1" applyFont="1" applyFill="1" applyBorder="1" applyAlignment="1"/>
    <xf numFmtId="164" fontId="5" fillId="0" borderId="3" xfId="1" applyNumberFormat="1" applyFont="1" applyFill="1" applyBorder="1"/>
    <xf numFmtId="37" fontId="5" fillId="0" borderId="3" xfId="0" applyNumberFormat="1" applyFont="1" applyFill="1" applyBorder="1" applyAlignment="1">
      <alignment horizontal="right"/>
    </xf>
    <xf numFmtId="0" fontId="10" fillId="0" borderId="3" xfId="0" applyFont="1" applyFill="1" applyBorder="1"/>
    <xf numFmtId="37" fontId="10" fillId="0" borderId="3" xfId="0" applyNumberFormat="1" applyFont="1" applyFill="1" applyBorder="1"/>
    <xf numFmtId="164" fontId="5" fillId="0" borderId="3" xfId="1" applyFont="1" applyFill="1" applyBorder="1" applyAlignment="1">
      <alignment horizontal="right"/>
    </xf>
    <xf numFmtId="164" fontId="11" fillId="0" borderId="3" xfId="1" applyFont="1" applyFill="1" applyBorder="1" applyAlignment="1"/>
    <xf numFmtId="0" fontId="8" fillId="4" borderId="3" xfId="0" applyFont="1" applyFill="1" applyBorder="1"/>
    <xf numFmtId="37" fontId="8" fillId="4" borderId="3" xfId="1" applyNumberFormat="1" applyFont="1" applyFill="1" applyBorder="1"/>
    <xf numFmtId="164" fontId="8" fillId="4" borderId="3" xfId="1" applyNumberFormat="1" applyFont="1" applyFill="1" applyBorder="1"/>
    <xf numFmtId="0" fontId="12" fillId="4" borderId="0" xfId="0" applyFont="1" applyFill="1"/>
    <xf numFmtId="0" fontId="9" fillId="0" borderId="3" xfId="0" applyFont="1" applyFill="1" applyBorder="1"/>
    <xf numFmtId="0" fontId="9" fillId="0" borderId="3" xfId="0" applyFont="1" applyBorder="1"/>
    <xf numFmtId="0" fontId="4" fillId="0" borderId="3" xfId="0" applyFont="1" applyFill="1" applyBorder="1" applyAlignment="1">
      <alignment horizontal="right"/>
    </xf>
    <xf numFmtId="0" fontId="5" fillId="5" borderId="3" xfId="0" applyFont="1" applyFill="1" applyBorder="1"/>
    <xf numFmtId="0" fontId="5" fillId="0" borderId="3" xfId="0" applyFont="1" applyFill="1" applyBorder="1" applyAlignment="1">
      <alignment horizontal="right"/>
    </xf>
    <xf numFmtId="164" fontId="5" fillId="5" borderId="3" xfId="1" applyNumberFormat="1" applyFont="1" applyFill="1" applyBorder="1" applyAlignment="1">
      <alignment readingOrder="1"/>
    </xf>
    <xf numFmtId="3" fontId="5" fillId="0" borderId="3" xfId="0" applyNumberFormat="1" applyFont="1" applyFill="1" applyBorder="1"/>
    <xf numFmtId="164" fontId="5" fillId="0" borderId="3" xfId="1" applyNumberFormat="1" applyFont="1" applyFill="1" applyBorder="1" applyAlignment="1">
      <alignment readingOrder="1"/>
    </xf>
    <xf numFmtId="164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37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37" fontId="5" fillId="0" borderId="3" xfId="1" applyNumberFormat="1" applyFont="1" applyFill="1" applyBorder="1" applyAlignment="1"/>
    <xf numFmtId="164" fontId="5" fillId="0" borderId="3" xfId="1" applyFont="1" applyFill="1" applyBorder="1" applyAlignment="1">
      <alignment horizontal="right" vertical="center"/>
    </xf>
    <xf numFmtId="0" fontId="4" fillId="0" borderId="4" xfId="0" applyFont="1" applyFill="1" applyBorder="1"/>
    <xf numFmtId="0" fontId="14" fillId="0" borderId="4" xfId="0" applyFont="1" applyFill="1" applyBorder="1"/>
    <xf numFmtId="0" fontId="4" fillId="0" borderId="4" xfId="0" applyFont="1" applyFill="1" applyBorder="1" applyAlignment="1">
      <alignment horizontal="center"/>
    </xf>
    <xf numFmtId="37" fontId="5" fillId="0" borderId="4" xfId="0" applyNumberFormat="1" applyFont="1" applyFill="1" applyBorder="1"/>
    <xf numFmtId="164" fontId="8" fillId="4" borderId="5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/>
    <xf numFmtId="37" fontId="5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107">
    <cellStyle name="Comma [0]" xfId="1" builtinId="6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2" xfId="8"/>
    <cellStyle name="Comma 2 3" xfId="9"/>
    <cellStyle name="Comma 2 4" xfId="10"/>
    <cellStyle name="Comma 2 5" xfId="11"/>
    <cellStyle name="Comma 2 6" xfId="12"/>
    <cellStyle name="Comma 2 7" xfId="13"/>
    <cellStyle name="Comma 2 8" xfId="14"/>
    <cellStyle name="Comma 2 9" xfId="15"/>
    <cellStyle name="Comma 3" xfId="16"/>
    <cellStyle name="Comma 3 2" xfId="17"/>
    <cellStyle name="Comma 3 3" xfId="18"/>
    <cellStyle name="Comma 3 4" xfId="19"/>
    <cellStyle name="Comma 4" xfId="20"/>
    <cellStyle name="Comma 5" xfId="21"/>
    <cellStyle name="Comma 6" xfId="22"/>
    <cellStyle name="Normal" xfId="0" builtinId="0"/>
    <cellStyle name="Normal 2" xfId="23"/>
    <cellStyle name="Normal 2 10" xfId="24"/>
    <cellStyle name="Normal 2 11" xfId="25"/>
    <cellStyle name="Normal 2 12" xfId="26"/>
    <cellStyle name="Normal 2 13" xfId="27"/>
    <cellStyle name="Normal 2 14" xfId="28"/>
    <cellStyle name="Normal 2 2" xfId="29"/>
    <cellStyle name="Normal 2 2 10" xfId="30"/>
    <cellStyle name="Normal 2 2 11" xfId="31"/>
    <cellStyle name="Normal 2 2 12" xfId="32"/>
    <cellStyle name="Normal 2 2 13" xfId="33"/>
    <cellStyle name="Normal 2 2 14" xfId="34"/>
    <cellStyle name="Normal 2 2 2" xfId="35"/>
    <cellStyle name="Normal 2 2 3" xfId="36"/>
    <cellStyle name="Normal 2 2 4" xfId="37"/>
    <cellStyle name="Normal 2 2 5" xfId="38"/>
    <cellStyle name="Normal 2 2 6" xfId="39"/>
    <cellStyle name="Normal 2 2 7" xfId="40"/>
    <cellStyle name="Normal 2 2 8" xfId="41"/>
    <cellStyle name="Normal 2 2 9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3 10" xfId="51"/>
    <cellStyle name="Normal 3 11" xfId="52"/>
    <cellStyle name="Normal 3 12" xfId="53"/>
    <cellStyle name="Normal 3 13" xfId="54"/>
    <cellStyle name="Normal 3 14" xfId="55"/>
    <cellStyle name="Normal 3 2" xfId="56"/>
    <cellStyle name="Normal 3 3" xfId="57"/>
    <cellStyle name="Normal 3 4" xfId="58"/>
    <cellStyle name="Normal 3 5" xfId="59"/>
    <cellStyle name="Normal 3 6" xfId="60"/>
    <cellStyle name="Normal 3 7" xfId="61"/>
    <cellStyle name="Normal 3 8" xfId="62"/>
    <cellStyle name="Normal 3 9" xfId="63"/>
    <cellStyle name="Normal 4" xfId="64"/>
    <cellStyle name="Normal 4 10" xfId="65"/>
    <cellStyle name="Normal 4 11" xfId="66"/>
    <cellStyle name="Normal 4 12" xfId="67"/>
    <cellStyle name="Normal 4 13" xfId="68"/>
    <cellStyle name="Normal 4 14" xfId="69"/>
    <cellStyle name="Normal 4 2" xfId="70"/>
    <cellStyle name="Normal 4 3" xfId="71"/>
    <cellStyle name="Normal 4 4" xfId="72"/>
    <cellStyle name="Normal 4 5" xfId="73"/>
    <cellStyle name="Normal 4 6" xfId="74"/>
    <cellStyle name="Normal 4 7" xfId="75"/>
    <cellStyle name="Normal 4 8" xfId="76"/>
    <cellStyle name="Normal 4 9" xfId="77"/>
    <cellStyle name="Normal 5" xfId="78"/>
    <cellStyle name="Normal 5 10" xfId="79"/>
    <cellStyle name="Normal 5 11" xfId="80"/>
    <cellStyle name="Normal 5 12" xfId="81"/>
    <cellStyle name="Normal 5 13" xfId="82"/>
    <cellStyle name="Normal 5 14" xfId="83"/>
    <cellStyle name="Normal 5 2" xfId="84"/>
    <cellStyle name="Normal 5 3" xfId="85"/>
    <cellStyle name="Normal 5 4" xfId="86"/>
    <cellStyle name="Normal 5 5" xfId="87"/>
    <cellStyle name="Normal 5 6" xfId="88"/>
    <cellStyle name="Normal 5 7" xfId="89"/>
    <cellStyle name="Normal 5 8" xfId="90"/>
    <cellStyle name="Normal 5 9" xfId="91"/>
    <cellStyle name="Normal 6" xfId="92"/>
    <cellStyle name="Normal 6 10" xfId="93"/>
    <cellStyle name="Normal 6 11" xfId="94"/>
    <cellStyle name="Normal 6 12" xfId="95"/>
    <cellStyle name="Normal 6 13" xfId="96"/>
    <cellStyle name="Normal 6 14" xfId="97"/>
    <cellStyle name="Normal 6 2" xfId="98"/>
    <cellStyle name="Normal 6 3" xfId="99"/>
    <cellStyle name="Normal 6 4" xfId="100"/>
    <cellStyle name="Normal 6 5" xfId="101"/>
    <cellStyle name="Normal 6 6" xfId="102"/>
    <cellStyle name="Normal 6 7" xfId="103"/>
    <cellStyle name="Normal 6 8" xfId="104"/>
    <cellStyle name="Normal 6 9" xfId="105"/>
    <cellStyle name="Normal 7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rightToLeft="1" tabSelected="1" topLeftCell="A16" zoomScale="90" zoomScaleNormal="90" workbookViewId="0">
      <selection activeCell="C10" sqref="C10"/>
    </sheetView>
  </sheetViews>
  <sheetFormatPr defaultRowHeight="16.5"/>
  <cols>
    <col min="1" max="1" width="49.42578125" style="6" bestFit="1" customWidth="1"/>
    <col min="2" max="4" width="26" style="6" customWidth="1"/>
    <col min="5" max="5" width="25.5703125" style="6" customWidth="1"/>
    <col min="6" max="6" width="21.5703125" style="6" bestFit="1" customWidth="1"/>
    <col min="7" max="7" width="21" style="6" bestFit="1" customWidth="1"/>
    <col min="8" max="8" width="21.5703125" style="9" bestFit="1" customWidth="1"/>
    <col min="9" max="13" width="21" style="6" bestFit="1" customWidth="1"/>
    <col min="14" max="14" width="45.5703125" style="6" bestFit="1" customWidth="1"/>
    <col min="15" max="15" width="32.140625" style="6" bestFit="1" customWidth="1"/>
    <col min="16" max="16" width="59" style="6" bestFit="1" customWidth="1"/>
    <col min="17" max="16384" width="9.140625" style="6"/>
  </cols>
  <sheetData>
    <row r="1" spans="1:18">
      <c r="A1" s="1" t="s">
        <v>0</v>
      </c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4"/>
      <c r="N1" s="2"/>
      <c r="O1" s="2"/>
      <c r="P1" s="2"/>
      <c r="Q1" s="5"/>
      <c r="R1" s="5"/>
    </row>
    <row r="2" spans="1:18" ht="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s="5" customFormat="1" ht="18">
      <c r="A3" s="6"/>
      <c r="B3" s="8" t="s">
        <v>2</v>
      </c>
      <c r="C3" s="8"/>
      <c r="D3" s="8"/>
      <c r="E3" s="8"/>
      <c r="F3" s="6"/>
      <c r="G3" s="6"/>
      <c r="H3" s="9"/>
      <c r="I3" s="6"/>
      <c r="J3" s="6"/>
      <c r="K3" s="6"/>
      <c r="L3" s="6"/>
      <c r="M3" s="6"/>
      <c r="N3" s="6"/>
      <c r="O3" s="6"/>
      <c r="P3" s="6"/>
      <c r="Q3" s="6"/>
    </row>
    <row r="4" spans="1:18" ht="49.5">
      <c r="A4" s="10" t="s">
        <v>3</v>
      </c>
      <c r="B4" s="11">
        <v>2021</v>
      </c>
      <c r="C4" s="11">
        <v>2020</v>
      </c>
      <c r="D4" s="11">
        <v>2019</v>
      </c>
      <c r="E4" s="11">
        <v>2018</v>
      </c>
      <c r="F4" s="11">
        <v>2018</v>
      </c>
      <c r="G4" s="11">
        <v>2017</v>
      </c>
      <c r="H4" s="11">
        <v>2016</v>
      </c>
      <c r="I4" s="11">
        <v>2015</v>
      </c>
      <c r="J4" s="11">
        <v>2014</v>
      </c>
      <c r="K4" s="11">
        <v>2013</v>
      </c>
      <c r="L4" s="11">
        <v>2012</v>
      </c>
      <c r="M4" s="11">
        <v>2011</v>
      </c>
      <c r="N4" s="11">
        <v>2010</v>
      </c>
      <c r="O4" s="12" t="s">
        <v>4</v>
      </c>
      <c r="P4" s="13" t="s">
        <v>5</v>
      </c>
    </row>
    <row r="5" spans="1:18">
      <c r="A5" s="14" t="s">
        <v>6</v>
      </c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6"/>
      <c r="P5" s="17" t="s">
        <v>7</v>
      </c>
    </row>
    <row r="6" spans="1:18">
      <c r="A6" s="16" t="s">
        <v>8</v>
      </c>
      <c r="B6" s="18">
        <v>58407885678</v>
      </c>
      <c r="C6" s="18">
        <v>31605190470</v>
      </c>
      <c r="D6" s="18">
        <v>11116216438</v>
      </c>
      <c r="E6" s="18">
        <v>13798742445</v>
      </c>
      <c r="F6" s="18">
        <v>13798742445</v>
      </c>
      <c r="G6" s="18">
        <v>12147639043</v>
      </c>
      <c r="H6" s="18">
        <v>5433814108</v>
      </c>
      <c r="I6" s="18">
        <v>3631271639</v>
      </c>
      <c r="J6" s="18">
        <v>4528034479</v>
      </c>
      <c r="K6" s="18">
        <v>5063838287</v>
      </c>
      <c r="L6" s="18">
        <v>4823764178</v>
      </c>
      <c r="M6" s="18">
        <v>3330255602</v>
      </c>
      <c r="N6" s="19">
        <v>4840061342</v>
      </c>
      <c r="O6" s="19">
        <v>2359239770</v>
      </c>
      <c r="P6" s="20" t="s">
        <v>9</v>
      </c>
    </row>
    <row r="7" spans="1:18">
      <c r="A7" s="16" t="s">
        <v>10</v>
      </c>
      <c r="B7" s="18">
        <v>33052297281</v>
      </c>
      <c r="C7" s="18">
        <v>9245839884</v>
      </c>
      <c r="D7" s="18">
        <v>6650296779</v>
      </c>
      <c r="E7" s="18">
        <v>5790798473</v>
      </c>
      <c r="F7" s="18">
        <v>5792044555</v>
      </c>
      <c r="G7" s="18">
        <v>6772223062</v>
      </c>
      <c r="H7" s="18">
        <v>14478162508</v>
      </c>
      <c r="I7" s="18">
        <v>6641864304</v>
      </c>
      <c r="J7" s="18">
        <v>6188774065</v>
      </c>
      <c r="K7" s="18">
        <v>1615584544</v>
      </c>
      <c r="L7" s="18">
        <v>2359792373</v>
      </c>
      <c r="M7" s="18">
        <v>2211386852</v>
      </c>
      <c r="N7" s="19">
        <v>4473606382</v>
      </c>
      <c r="O7" s="19">
        <v>773900000</v>
      </c>
      <c r="P7" s="20" t="s">
        <v>11</v>
      </c>
    </row>
    <row r="8" spans="1:18">
      <c r="A8" s="16" t="s">
        <v>12</v>
      </c>
      <c r="B8" s="18">
        <v>362618872390</v>
      </c>
      <c r="C8" s="18">
        <v>166174411526</v>
      </c>
      <c r="D8" s="18">
        <v>50525131182</v>
      </c>
      <c r="E8" s="18">
        <v>44124296020</v>
      </c>
      <c r="F8" s="18">
        <v>44145000000</v>
      </c>
      <c r="G8" s="18">
        <v>43730800000</v>
      </c>
      <c r="H8" s="18">
        <v>47681174500</v>
      </c>
      <c r="I8" s="18">
        <v>37435480000</v>
      </c>
      <c r="J8" s="18">
        <v>21731059000</v>
      </c>
      <c r="K8" s="18">
        <v>17096474500</v>
      </c>
      <c r="L8" s="18">
        <v>7665380648</v>
      </c>
      <c r="M8" s="18">
        <v>7430271824</v>
      </c>
      <c r="N8" s="19">
        <v>3269456984</v>
      </c>
      <c r="O8" s="19">
        <v>1204300000</v>
      </c>
      <c r="P8" s="20" t="s">
        <v>13</v>
      </c>
    </row>
    <row r="9" spans="1:18">
      <c r="A9" s="16" t="s">
        <v>14</v>
      </c>
      <c r="B9" s="18">
        <v>26493555347</v>
      </c>
      <c r="C9" s="18">
        <v>12547400550</v>
      </c>
      <c r="D9" s="18">
        <v>14295863263</v>
      </c>
      <c r="E9" s="18">
        <v>7006898399</v>
      </c>
      <c r="F9" s="18">
        <v>6450644695</v>
      </c>
      <c r="G9" s="18">
        <v>3339010390</v>
      </c>
      <c r="H9" s="18">
        <v>2777946421</v>
      </c>
      <c r="I9" s="18">
        <v>1331231073</v>
      </c>
      <c r="J9" s="18">
        <v>1703089313</v>
      </c>
      <c r="K9" s="18">
        <v>1596877962</v>
      </c>
      <c r="L9" s="18">
        <v>2464783804</v>
      </c>
      <c r="M9" s="18">
        <v>3077524892</v>
      </c>
      <c r="N9" s="19">
        <v>6090693456</v>
      </c>
      <c r="O9" s="21" t="s">
        <v>15</v>
      </c>
      <c r="P9" s="20" t="s">
        <v>16</v>
      </c>
    </row>
    <row r="10" spans="1:18">
      <c r="A10" s="16" t="s">
        <v>17</v>
      </c>
      <c r="B10" s="18">
        <v>30149195848</v>
      </c>
      <c r="C10" s="18">
        <v>36462627006</v>
      </c>
      <c r="D10" s="18">
        <v>16429860988</v>
      </c>
      <c r="E10" s="18">
        <v>20772915018</v>
      </c>
      <c r="F10" s="18">
        <v>20806437847</v>
      </c>
      <c r="G10" s="18">
        <v>20876438156</v>
      </c>
      <c r="H10" s="18">
        <v>24081635032</v>
      </c>
      <c r="I10" s="18">
        <v>11605310269</v>
      </c>
      <c r="J10" s="18">
        <v>6989157312</v>
      </c>
      <c r="K10" s="18">
        <v>4349347040</v>
      </c>
      <c r="L10" s="18">
        <v>2347870783</v>
      </c>
      <c r="M10" s="18">
        <v>1691658243</v>
      </c>
      <c r="N10" s="19">
        <v>956545654</v>
      </c>
      <c r="O10" s="21" t="s">
        <v>15</v>
      </c>
      <c r="P10" s="20" t="s">
        <v>18</v>
      </c>
    </row>
    <row r="11" spans="1:18">
      <c r="A11" s="22" t="s">
        <v>19</v>
      </c>
      <c r="B11" s="18">
        <v>321113200</v>
      </c>
      <c r="C11" s="23">
        <v>128445280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1"/>
      <c r="P11" s="20"/>
    </row>
    <row r="12" spans="1:18">
      <c r="A12" s="16" t="s">
        <v>20</v>
      </c>
      <c r="B12" s="18">
        <v>3494481771</v>
      </c>
      <c r="C12" s="18">
        <v>2694171048</v>
      </c>
      <c r="D12" s="18">
        <v>2309142613</v>
      </c>
      <c r="E12" s="18">
        <v>1775806133</v>
      </c>
      <c r="F12" s="18">
        <v>1775806133</v>
      </c>
      <c r="G12" s="18">
        <v>1785919760</v>
      </c>
      <c r="H12" s="18">
        <v>1821109891</v>
      </c>
      <c r="I12" s="18">
        <v>1764701015</v>
      </c>
      <c r="J12" s="18">
        <v>1719524908</v>
      </c>
      <c r="K12" s="18">
        <v>1821228574</v>
      </c>
      <c r="L12" s="18">
        <v>1925545574</v>
      </c>
      <c r="M12" s="18">
        <v>2000341071</v>
      </c>
      <c r="N12" s="19">
        <v>1874164290</v>
      </c>
      <c r="O12" s="19">
        <v>759071170</v>
      </c>
      <c r="P12" s="20" t="s">
        <v>21</v>
      </c>
    </row>
    <row r="13" spans="1:18">
      <c r="A13" s="16" t="s">
        <v>22</v>
      </c>
      <c r="B13" s="18">
        <v>28128760</v>
      </c>
      <c r="C13" s="18">
        <v>42706829</v>
      </c>
      <c r="D13" s="18">
        <v>59889317</v>
      </c>
      <c r="E13" s="18">
        <v>90045287</v>
      </c>
      <c r="F13" s="18">
        <v>90045287</v>
      </c>
      <c r="G13" s="18">
        <v>130977541</v>
      </c>
      <c r="H13" s="18">
        <v>164515462</v>
      </c>
      <c r="I13" s="18">
        <v>86184012</v>
      </c>
      <c r="J13" s="18">
        <v>115670684</v>
      </c>
      <c r="K13" s="18">
        <v>37331290</v>
      </c>
      <c r="L13" s="18">
        <v>33508488</v>
      </c>
      <c r="M13" s="18">
        <v>18903662</v>
      </c>
      <c r="N13" s="19">
        <v>17208975</v>
      </c>
      <c r="O13" s="24" t="s">
        <v>15</v>
      </c>
      <c r="P13" s="20" t="s">
        <v>23</v>
      </c>
    </row>
    <row r="14" spans="1:18">
      <c r="A14" s="16" t="s">
        <v>24</v>
      </c>
      <c r="B14" s="18">
        <v>98725027</v>
      </c>
      <c r="C14" s="18">
        <v>208217457</v>
      </c>
      <c r="D14" s="18">
        <v>116429855</v>
      </c>
      <c r="E14" s="21" t="s">
        <v>15</v>
      </c>
      <c r="F14" s="21" t="s">
        <v>15</v>
      </c>
      <c r="G14" s="18">
        <v>122093610</v>
      </c>
      <c r="H14" s="18">
        <v>394043068</v>
      </c>
      <c r="I14" s="18">
        <v>750120183</v>
      </c>
      <c r="J14" s="18">
        <v>485243444</v>
      </c>
      <c r="K14" s="18">
        <v>390256732</v>
      </c>
      <c r="L14" s="18">
        <v>234706702</v>
      </c>
      <c r="M14" s="18">
        <v>217917901</v>
      </c>
      <c r="N14" s="19">
        <v>137713891</v>
      </c>
      <c r="O14" s="24">
        <v>66014491</v>
      </c>
      <c r="P14" s="20" t="s">
        <v>25</v>
      </c>
    </row>
    <row r="15" spans="1:18">
      <c r="A15" s="16" t="s">
        <v>26</v>
      </c>
      <c r="B15" s="18">
        <v>58537304</v>
      </c>
      <c r="C15" s="18">
        <v>73171690</v>
      </c>
      <c r="D15" s="18">
        <v>10541083</v>
      </c>
      <c r="E15" s="21" t="s">
        <v>15</v>
      </c>
      <c r="F15" s="21" t="s">
        <v>15</v>
      </c>
      <c r="G15" s="21" t="s">
        <v>15</v>
      </c>
      <c r="H15" s="21" t="s">
        <v>15</v>
      </c>
      <c r="I15" s="21" t="s">
        <v>15</v>
      </c>
      <c r="J15" s="21" t="s">
        <v>15</v>
      </c>
      <c r="K15" s="21" t="s">
        <v>15</v>
      </c>
      <c r="L15" s="21" t="s">
        <v>15</v>
      </c>
      <c r="M15" s="21" t="s">
        <v>15</v>
      </c>
      <c r="N15" s="21" t="s">
        <v>15</v>
      </c>
      <c r="O15" s="21" t="s">
        <v>15</v>
      </c>
      <c r="P15" s="20" t="s">
        <v>27</v>
      </c>
    </row>
    <row r="16" spans="1:18">
      <c r="A16" s="16" t="s">
        <v>28</v>
      </c>
      <c r="B16" s="18">
        <v>19987783603</v>
      </c>
      <c r="C16" s="23">
        <v>5814114877</v>
      </c>
      <c r="D16" s="18">
        <v>1649658295</v>
      </c>
      <c r="E16" s="18">
        <v>1306923474</v>
      </c>
      <c r="F16" s="18">
        <v>1306923474</v>
      </c>
      <c r="G16" s="18">
        <v>935789544</v>
      </c>
      <c r="H16" s="18">
        <v>891279500</v>
      </c>
      <c r="I16" s="18">
        <v>607277031</v>
      </c>
      <c r="J16" s="18">
        <v>454104478</v>
      </c>
      <c r="K16" s="18">
        <v>412601503</v>
      </c>
      <c r="L16" s="18">
        <v>268467109</v>
      </c>
      <c r="M16" s="18">
        <v>206915038</v>
      </c>
      <c r="N16" s="19">
        <v>290964402</v>
      </c>
      <c r="O16" s="19">
        <v>4802747</v>
      </c>
      <c r="P16" s="20" t="s">
        <v>29</v>
      </c>
    </row>
    <row r="17" spans="1:16" ht="18.75">
      <c r="A17" s="16" t="s">
        <v>30</v>
      </c>
      <c r="B17" s="25">
        <v>42126505163</v>
      </c>
      <c r="C17" s="25">
        <v>21356251546</v>
      </c>
      <c r="D17" s="25">
        <v>7893984038</v>
      </c>
      <c r="E17" s="25">
        <v>7893984038</v>
      </c>
      <c r="F17" s="25">
        <v>7893984038</v>
      </c>
      <c r="G17" s="25">
        <v>7893984038</v>
      </c>
      <c r="H17" s="25">
        <v>9230852872</v>
      </c>
      <c r="I17" s="25">
        <v>6262915408</v>
      </c>
      <c r="J17" s="25">
        <v>3985986285</v>
      </c>
      <c r="K17" s="25">
        <v>3092058888</v>
      </c>
      <c r="L17" s="25">
        <v>2006704614</v>
      </c>
      <c r="M17" s="25">
        <v>1650775395</v>
      </c>
      <c r="N17" s="25">
        <v>1505153062</v>
      </c>
      <c r="O17" s="25">
        <v>492678720</v>
      </c>
      <c r="P17" s="20" t="s">
        <v>31</v>
      </c>
    </row>
    <row r="18" spans="1:16">
      <c r="A18" s="26" t="s">
        <v>32</v>
      </c>
      <c r="B18" s="27">
        <f t="shared" ref="B18:M18" si="0">SUM(B6:B17)</f>
        <v>576837081372</v>
      </c>
      <c r="C18" s="27">
        <f t="shared" si="0"/>
        <v>286352548163</v>
      </c>
      <c r="D18" s="27">
        <f t="shared" si="0"/>
        <v>111057013851</v>
      </c>
      <c r="E18" s="27">
        <f t="shared" si="0"/>
        <v>102560409287</v>
      </c>
      <c r="F18" s="27">
        <f t="shared" si="0"/>
        <v>102059628474</v>
      </c>
      <c r="G18" s="27">
        <f t="shared" si="0"/>
        <v>97734875144</v>
      </c>
      <c r="H18" s="27">
        <f t="shared" si="0"/>
        <v>106954533362</v>
      </c>
      <c r="I18" s="27">
        <f t="shared" si="0"/>
        <v>70116354934</v>
      </c>
      <c r="J18" s="27">
        <f t="shared" si="0"/>
        <v>47900643968</v>
      </c>
      <c r="K18" s="27">
        <f t="shared" si="0"/>
        <v>35475599320</v>
      </c>
      <c r="L18" s="27">
        <f t="shared" si="0"/>
        <v>24130524273</v>
      </c>
      <c r="M18" s="27">
        <f t="shared" si="0"/>
        <v>21835950480</v>
      </c>
      <c r="N18" s="28">
        <f>SUM(N6:N17)</f>
        <v>23455568438</v>
      </c>
      <c r="O18" s="28">
        <f>SUM(O6:O17)</f>
        <v>5660006898</v>
      </c>
      <c r="P18" s="29" t="s">
        <v>33</v>
      </c>
    </row>
    <row r="19" spans="1:16">
      <c r="A19" s="30" t="s">
        <v>34</v>
      </c>
      <c r="B19" s="30"/>
      <c r="C19" s="30"/>
      <c r="D19" s="30"/>
      <c r="E19" s="30"/>
      <c r="F19" s="30"/>
      <c r="G19" s="30"/>
      <c r="H19" s="15"/>
      <c r="I19" s="30"/>
      <c r="J19" s="18"/>
      <c r="K19" s="18"/>
      <c r="L19" s="30"/>
      <c r="M19" s="30"/>
      <c r="N19" s="21"/>
      <c r="O19" s="21"/>
      <c r="P19" s="31" t="s">
        <v>35</v>
      </c>
    </row>
    <row r="20" spans="1:16">
      <c r="A20" s="14" t="s">
        <v>36</v>
      </c>
      <c r="B20" s="14"/>
      <c r="C20" s="14"/>
      <c r="D20" s="14"/>
      <c r="E20" s="14"/>
      <c r="F20" s="14"/>
      <c r="G20" s="14"/>
      <c r="H20" s="15"/>
      <c r="I20" s="14"/>
      <c r="J20" s="18"/>
      <c r="K20" s="18"/>
      <c r="L20" s="32"/>
      <c r="M20" s="32"/>
      <c r="N20" s="21"/>
      <c r="O20" s="21"/>
      <c r="P20" s="31" t="s">
        <v>37</v>
      </c>
    </row>
    <row r="21" spans="1:16">
      <c r="A21" s="33" t="s">
        <v>38</v>
      </c>
      <c r="B21" s="21" t="s">
        <v>15</v>
      </c>
      <c r="C21" s="21" t="s">
        <v>15</v>
      </c>
      <c r="D21" s="21" t="s">
        <v>15</v>
      </c>
      <c r="E21" s="21" t="s">
        <v>15</v>
      </c>
      <c r="F21" s="21" t="s">
        <v>15</v>
      </c>
      <c r="G21" s="21" t="s">
        <v>15</v>
      </c>
      <c r="H21" s="21" t="s">
        <v>15</v>
      </c>
      <c r="I21" s="21" t="s">
        <v>15</v>
      </c>
      <c r="J21" s="21" t="s">
        <v>15</v>
      </c>
      <c r="K21" s="21" t="s">
        <v>15</v>
      </c>
      <c r="L21" s="21" t="s">
        <v>15</v>
      </c>
      <c r="M21" s="34" t="s">
        <v>15</v>
      </c>
      <c r="N21" s="21" t="s">
        <v>15</v>
      </c>
      <c r="O21" s="19">
        <v>713210472</v>
      </c>
      <c r="P21" s="35" t="s">
        <v>39</v>
      </c>
    </row>
    <row r="22" spans="1:16">
      <c r="A22" s="16" t="s">
        <v>40</v>
      </c>
      <c r="B22" s="18">
        <v>49876450445</v>
      </c>
      <c r="C22" s="18">
        <v>20382697562</v>
      </c>
      <c r="D22" s="18">
        <v>7125811689</v>
      </c>
      <c r="E22" s="18">
        <v>4664957281</v>
      </c>
      <c r="F22" s="18">
        <v>4664957281</v>
      </c>
      <c r="G22" s="18">
        <v>5427009848</v>
      </c>
      <c r="H22" s="18">
        <v>5883850406</v>
      </c>
      <c r="I22" s="18">
        <v>2211071615</v>
      </c>
      <c r="J22" s="18">
        <v>3051992668</v>
      </c>
      <c r="K22" s="18">
        <v>1161175905</v>
      </c>
      <c r="L22" s="18">
        <v>310061405</v>
      </c>
      <c r="M22" s="36">
        <v>494204405</v>
      </c>
      <c r="N22" s="19">
        <v>3310357510</v>
      </c>
      <c r="O22" s="21" t="s">
        <v>15</v>
      </c>
      <c r="P22" s="37" t="s">
        <v>41</v>
      </c>
    </row>
    <row r="23" spans="1:16">
      <c r="A23" s="16" t="s">
        <v>42</v>
      </c>
      <c r="B23" s="18">
        <v>92980436165</v>
      </c>
      <c r="C23" s="18">
        <v>49881435945</v>
      </c>
      <c r="D23" s="18">
        <v>27695883158</v>
      </c>
      <c r="E23" s="18">
        <v>23202394301</v>
      </c>
      <c r="F23" s="18">
        <v>23202394301</v>
      </c>
      <c r="G23" s="18">
        <v>19138877416</v>
      </c>
      <c r="H23" s="18">
        <v>14724861162</v>
      </c>
      <c r="I23" s="18">
        <v>10309132209</v>
      </c>
      <c r="J23" s="18">
        <v>8817341041</v>
      </c>
      <c r="K23" s="18">
        <v>6435141924</v>
      </c>
      <c r="L23" s="18">
        <v>4939746515</v>
      </c>
      <c r="M23" s="36">
        <v>5275690700</v>
      </c>
      <c r="N23" s="19">
        <v>4362801063</v>
      </c>
      <c r="O23" s="19">
        <v>117114364</v>
      </c>
      <c r="P23" s="37" t="s">
        <v>43</v>
      </c>
    </row>
    <row r="24" spans="1:16">
      <c r="A24" s="16" t="s">
        <v>44</v>
      </c>
      <c r="B24" s="18">
        <v>2793982907</v>
      </c>
      <c r="C24" s="18">
        <v>1609731528</v>
      </c>
      <c r="D24" s="18">
        <v>957964905</v>
      </c>
      <c r="E24" s="18">
        <v>1272229412</v>
      </c>
      <c r="F24" s="18">
        <v>1272229412</v>
      </c>
      <c r="G24" s="18">
        <v>852751733</v>
      </c>
      <c r="H24" s="18">
        <v>132614910</v>
      </c>
      <c r="I24" s="18">
        <v>101988311</v>
      </c>
      <c r="J24" s="18">
        <v>32957737</v>
      </c>
      <c r="K24" s="18">
        <v>25669744</v>
      </c>
      <c r="L24" s="18">
        <v>48005011</v>
      </c>
      <c r="M24" s="36">
        <v>53517149</v>
      </c>
      <c r="N24" s="38">
        <v>102313356</v>
      </c>
      <c r="O24" s="21" t="s">
        <v>15</v>
      </c>
      <c r="P24" s="37" t="s">
        <v>45</v>
      </c>
    </row>
    <row r="25" spans="1:16">
      <c r="A25" s="16" t="s">
        <v>46</v>
      </c>
      <c r="B25" s="18">
        <v>426198684</v>
      </c>
      <c r="C25" s="18">
        <v>185575326</v>
      </c>
      <c r="D25" s="18">
        <v>44514034</v>
      </c>
      <c r="E25" s="18">
        <f>66064850+74985451</f>
        <v>141050301</v>
      </c>
      <c r="F25" s="18">
        <v>136054774</v>
      </c>
      <c r="G25" s="18">
        <v>130997323</v>
      </c>
      <c r="H25" s="18">
        <v>1973016323</v>
      </c>
      <c r="I25" s="18">
        <v>1308739323</v>
      </c>
      <c r="J25" s="18">
        <v>102725323</v>
      </c>
      <c r="K25" s="18">
        <v>208430000</v>
      </c>
      <c r="L25" s="18">
        <v>14470000</v>
      </c>
      <c r="M25" s="36">
        <v>1160000</v>
      </c>
      <c r="N25" s="19">
        <v>697530</v>
      </c>
      <c r="O25" s="19">
        <v>8256125</v>
      </c>
      <c r="P25" s="37" t="s">
        <v>47</v>
      </c>
    </row>
    <row r="26" spans="1:16">
      <c r="A26" s="16" t="s">
        <v>48</v>
      </c>
      <c r="B26" s="21" t="s">
        <v>15</v>
      </c>
      <c r="C26" s="21" t="s">
        <v>15</v>
      </c>
      <c r="D26" s="21">
        <v>1296500</v>
      </c>
      <c r="E26" s="21" t="s">
        <v>15</v>
      </c>
      <c r="F26" s="21" t="s">
        <v>15</v>
      </c>
      <c r="G26" s="21" t="s">
        <v>15</v>
      </c>
      <c r="H26" s="21" t="s">
        <v>15</v>
      </c>
      <c r="I26" s="21" t="s">
        <v>15</v>
      </c>
      <c r="J26" s="21" t="s">
        <v>15</v>
      </c>
      <c r="K26" s="21" t="s">
        <v>15</v>
      </c>
      <c r="L26" s="21" t="s">
        <v>15</v>
      </c>
      <c r="M26" s="21" t="s">
        <v>15</v>
      </c>
      <c r="N26" s="21" t="s">
        <v>15</v>
      </c>
      <c r="O26" s="21" t="s">
        <v>15</v>
      </c>
      <c r="P26" s="37" t="s">
        <v>49</v>
      </c>
    </row>
    <row r="27" spans="1:16" ht="18.75">
      <c r="A27" s="16" t="s">
        <v>50</v>
      </c>
      <c r="B27" s="25">
        <v>3886729564</v>
      </c>
      <c r="C27" s="25">
        <v>2260052615</v>
      </c>
      <c r="D27" s="25">
        <f>1253068448</f>
        <v>1253068448</v>
      </c>
      <c r="E27" s="25">
        <v>1107016377</v>
      </c>
      <c r="F27" s="25">
        <v>1107016377</v>
      </c>
      <c r="G27" s="25">
        <v>1099850976</v>
      </c>
      <c r="H27" s="25">
        <v>861430862</v>
      </c>
      <c r="I27" s="25">
        <v>634448777</v>
      </c>
      <c r="J27" s="25">
        <v>460856994</v>
      </c>
      <c r="K27" s="25">
        <v>531789555</v>
      </c>
      <c r="L27" s="25">
        <v>364548905</v>
      </c>
      <c r="M27" s="25">
        <v>307731401</v>
      </c>
      <c r="N27" s="25">
        <v>1154059296</v>
      </c>
      <c r="O27" s="25">
        <v>109547769</v>
      </c>
      <c r="P27" s="37" t="s">
        <v>51</v>
      </c>
    </row>
    <row r="28" spans="1:16">
      <c r="A28" s="26" t="s">
        <v>52</v>
      </c>
      <c r="B28" s="27">
        <f t="shared" ref="B28:M28" si="1">SUM(B21:B27)</f>
        <v>149963797765</v>
      </c>
      <c r="C28" s="27">
        <f t="shared" si="1"/>
        <v>74319492976</v>
      </c>
      <c r="D28" s="27">
        <f t="shared" si="1"/>
        <v>37078538734</v>
      </c>
      <c r="E28" s="27">
        <f t="shared" si="1"/>
        <v>30387647672</v>
      </c>
      <c r="F28" s="27">
        <f t="shared" si="1"/>
        <v>30382652145</v>
      </c>
      <c r="G28" s="27">
        <f t="shared" si="1"/>
        <v>26649487296</v>
      </c>
      <c r="H28" s="27">
        <f t="shared" si="1"/>
        <v>23575773663</v>
      </c>
      <c r="I28" s="27">
        <f t="shared" si="1"/>
        <v>14565380235</v>
      </c>
      <c r="J28" s="27">
        <f t="shared" si="1"/>
        <v>12465873763</v>
      </c>
      <c r="K28" s="27">
        <f t="shared" si="1"/>
        <v>8362207128</v>
      </c>
      <c r="L28" s="27">
        <f t="shared" si="1"/>
        <v>5676831836</v>
      </c>
      <c r="M28" s="27">
        <f t="shared" si="1"/>
        <v>6132303655</v>
      </c>
      <c r="N28" s="28">
        <f>SUM(N21:N27)</f>
        <v>8930228755</v>
      </c>
      <c r="O28" s="28">
        <f>SUM(O21:O27)</f>
        <v>948128730</v>
      </c>
      <c r="P28" s="29" t="s">
        <v>53</v>
      </c>
    </row>
    <row r="29" spans="1:16">
      <c r="A29" s="16"/>
      <c r="B29" s="16"/>
      <c r="C29" s="16"/>
      <c r="D29" s="16"/>
      <c r="E29" s="16"/>
      <c r="F29" s="16"/>
      <c r="G29" s="16"/>
      <c r="H29" s="39"/>
      <c r="I29" s="16"/>
      <c r="J29" s="18"/>
      <c r="K29" s="18"/>
      <c r="L29" s="16"/>
      <c r="M29" s="16"/>
      <c r="N29" s="21"/>
      <c r="O29" s="21"/>
      <c r="P29" s="21"/>
    </row>
    <row r="30" spans="1:16" s="41" customFormat="1">
      <c r="A30" s="14" t="s">
        <v>54</v>
      </c>
      <c r="B30" s="14"/>
      <c r="C30" s="14"/>
      <c r="D30" s="14"/>
      <c r="E30" s="14"/>
      <c r="F30" s="14"/>
      <c r="G30" s="14"/>
      <c r="H30" s="15"/>
      <c r="I30" s="14"/>
      <c r="J30" s="18"/>
      <c r="K30" s="18"/>
      <c r="L30" s="14"/>
      <c r="M30" s="14"/>
      <c r="N30" s="40"/>
      <c r="O30" s="40"/>
      <c r="P30" s="31" t="s">
        <v>55</v>
      </c>
    </row>
    <row r="31" spans="1:16">
      <c r="A31" s="16" t="s">
        <v>56</v>
      </c>
      <c r="B31" s="18">
        <v>16500000000</v>
      </c>
      <c r="C31" s="18">
        <v>15000000000</v>
      </c>
      <c r="D31" s="18">
        <v>15000000000</v>
      </c>
      <c r="E31" s="18">
        <v>15000000000</v>
      </c>
      <c r="F31" s="18">
        <v>15000000000</v>
      </c>
      <c r="G31" s="18">
        <v>15000000000</v>
      </c>
      <c r="H31" s="18">
        <v>15000000000</v>
      </c>
      <c r="I31" s="18">
        <v>15000000000</v>
      </c>
      <c r="J31" s="18">
        <v>15000000000</v>
      </c>
      <c r="K31" s="18">
        <v>15000000000</v>
      </c>
      <c r="L31" s="18">
        <v>15000000000</v>
      </c>
      <c r="M31" s="42">
        <v>15000000000</v>
      </c>
      <c r="N31" s="19">
        <v>15000000000</v>
      </c>
      <c r="O31" s="19">
        <v>5000000000</v>
      </c>
      <c r="P31" s="37" t="s">
        <v>57</v>
      </c>
    </row>
    <row r="32" spans="1:16">
      <c r="A32" s="16" t="s">
        <v>58</v>
      </c>
      <c r="B32" s="18">
        <v>1798629631</v>
      </c>
      <c r="C32" s="18">
        <v>837893703</v>
      </c>
      <c r="D32" s="18">
        <v>432803250</v>
      </c>
      <c r="E32" s="18">
        <v>242981807</v>
      </c>
      <c r="F32" s="18">
        <v>242981807</v>
      </c>
      <c r="G32" s="18">
        <v>164115053</v>
      </c>
      <c r="H32" s="18">
        <v>104342292</v>
      </c>
      <c r="I32" s="18">
        <v>3983380</v>
      </c>
      <c r="J32" s="18">
        <v>3983380</v>
      </c>
      <c r="K32" s="21" t="s">
        <v>15</v>
      </c>
      <c r="L32" s="21" t="s">
        <v>15</v>
      </c>
      <c r="M32" s="21" t="s">
        <v>15</v>
      </c>
      <c r="N32" s="21" t="s">
        <v>59</v>
      </c>
      <c r="O32" s="21" t="s">
        <v>15</v>
      </c>
      <c r="P32" s="37" t="s">
        <v>60</v>
      </c>
    </row>
    <row r="33" spans="1:16">
      <c r="A33" s="16" t="s">
        <v>61</v>
      </c>
      <c r="B33" s="18">
        <v>1798629631</v>
      </c>
      <c r="C33" s="18">
        <v>837893703</v>
      </c>
      <c r="D33" s="18">
        <v>432803250</v>
      </c>
      <c r="E33" s="18">
        <v>242981807</v>
      </c>
      <c r="F33" s="18">
        <v>242981807</v>
      </c>
      <c r="G33" s="18">
        <v>164115053</v>
      </c>
      <c r="H33" s="18">
        <v>104342292</v>
      </c>
      <c r="I33" s="18">
        <v>3983380</v>
      </c>
      <c r="J33" s="18">
        <v>3983380</v>
      </c>
      <c r="K33" s="21" t="s">
        <v>15</v>
      </c>
      <c r="L33" s="21" t="s">
        <v>15</v>
      </c>
      <c r="M33" s="21" t="s">
        <v>15</v>
      </c>
      <c r="N33" s="21" t="s">
        <v>59</v>
      </c>
      <c r="O33" s="21" t="s">
        <v>15</v>
      </c>
      <c r="P33" s="37" t="s">
        <v>62</v>
      </c>
    </row>
    <row r="34" spans="1:16">
      <c r="A34" s="16" t="s">
        <v>63</v>
      </c>
      <c r="B34" s="21" t="s">
        <v>15</v>
      </c>
      <c r="C34" s="18"/>
      <c r="D34" s="21" t="s">
        <v>15</v>
      </c>
      <c r="E34" s="18"/>
      <c r="F34" s="18">
        <v>37649000</v>
      </c>
      <c r="G34" s="18">
        <v>37649000</v>
      </c>
      <c r="H34" s="18">
        <v>37649000</v>
      </c>
      <c r="I34" s="18">
        <v>37649000</v>
      </c>
      <c r="J34" s="18">
        <v>37649000</v>
      </c>
      <c r="K34" s="18">
        <v>37649000</v>
      </c>
      <c r="L34" s="18">
        <v>37649000</v>
      </c>
      <c r="M34" s="42">
        <v>37649000</v>
      </c>
      <c r="N34" s="21" t="s">
        <v>59</v>
      </c>
      <c r="O34" s="21" t="s">
        <v>15</v>
      </c>
      <c r="P34" s="37" t="s">
        <v>64</v>
      </c>
    </row>
    <row r="35" spans="1:16">
      <c r="A35" s="16" t="s">
        <v>65</v>
      </c>
      <c r="B35" s="43" t="s">
        <v>15</v>
      </c>
      <c r="C35" s="38"/>
      <c r="D35" s="38">
        <v>0</v>
      </c>
      <c r="E35" s="38"/>
      <c r="F35" s="38">
        <v>0</v>
      </c>
      <c r="G35" s="34" t="s">
        <v>15</v>
      </c>
      <c r="H35" s="34" t="s">
        <v>15</v>
      </c>
      <c r="I35" s="34" t="s">
        <v>15</v>
      </c>
      <c r="J35" s="24" t="s">
        <v>15</v>
      </c>
      <c r="K35" s="21" t="s">
        <v>15</v>
      </c>
      <c r="L35" s="21" t="s">
        <v>15</v>
      </c>
      <c r="M35" s="21" t="s">
        <v>15</v>
      </c>
      <c r="N35" s="19">
        <v>-93375140</v>
      </c>
      <c r="O35" s="21" t="s">
        <v>15</v>
      </c>
      <c r="P35" s="37" t="s">
        <v>66</v>
      </c>
    </row>
    <row r="36" spans="1:16">
      <c r="A36" s="16" t="s">
        <v>67</v>
      </c>
      <c r="B36" s="19">
        <v>8060497550</v>
      </c>
      <c r="C36" s="19">
        <v>2844272426</v>
      </c>
      <c r="D36" s="19">
        <v>-66894938</v>
      </c>
      <c r="E36" s="19">
        <v>-1492965554</v>
      </c>
      <c r="F36" s="19">
        <v>-2026399840</v>
      </c>
      <c r="G36" s="19">
        <v>-2460254813</v>
      </c>
      <c r="H36" s="19">
        <v>-2666487440</v>
      </c>
      <c r="I36" s="19">
        <v>-3113281616</v>
      </c>
      <c r="J36" s="19">
        <f>-2369477850-7966760</f>
        <v>-2377444610</v>
      </c>
      <c r="K36" s="19">
        <v>-2504298363</v>
      </c>
      <c r="L36" s="19">
        <v>-1224359618</v>
      </c>
      <c r="M36" s="19">
        <v>-841756080</v>
      </c>
      <c r="N36" s="19">
        <v>-432815791</v>
      </c>
      <c r="O36" s="19">
        <v>-214909029</v>
      </c>
      <c r="P36" s="37" t="s">
        <v>68</v>
      </c>
    </row>
    <row r="37" spans="1:16" ht="18.75">
      <c r="A37" s="16" t="s">
        <v>69</v>
      </c>
      <c r="B37" s="25">
        <v>398715526795</v>
      </c>
      <c r="C37" s="25">
        <v>192512995355</v>
      </c>
      <c r="D37" s="25">
        <v>58179763555</v>
      </c>
      <c r="E37" s="25">
        <v>58179763555</v>
      </c>
      <c r="F37" s="25">
        <v>58179763555</v>
      </c>
      <c r="G37" s="25">
        <v>58179763555</v>
      </c>
      <c r="H37" s="25">
        <v>70798913555</v>
      </c>
      <c r="I37" s="25">
        <v>43618640555</v>
      </c>
      <c r="J37" s="25">
        <v>22766599055</v>
      </c>
      <c r="K37" s="25">
        <v>14580041555</v>
      </c>
      <c r="L37" s="25">
        <v>4640403055</v>
      </c>
      <c r="M37" s="25">
        <v>1507753905</v>
      </c>
      <c r="N37" s="25">
        <v>51530614</v>
      </c>
      <c r="O37" s="25">
        <v>-73212803</v>
      </c>
      <c r="P37" s="37" t="s">
        <v>70</v>
      </c>
    </row>
    <row r="38" spans="1:16">
      <c r="A38" s="26" t="s">
        <v>71</v>
      </c>
      <c r="B38" s="27">
        <f t="shared" ref="B38:E38" si="2">SUM(B31:B37)</f>
        <v>426873283607</v>
      </c>
      <c r="C38" s="27">
        <f t="shared" si="2"/>
        <v>212033055187</v>
      </c>
      <c r="D38" s="27">
        <f t="shared" si="2"/>
        <v>73978475117</v>
      </c>
      <c r="E38" s="27">
        <f t="shared" si="2"/>
        <v>72172761615</v>
      </c>
      <c r="F38" s="27">
        <f t="shared" ref="F38:O38" si="3">SUM(F31:F37)</f>
        <v>71676976329</v>
      </c>
      <c r="G38" s="27">
        <f t="shared" si="3"/>
        <v>71085387848</v>
      </c>
      <c r="H38" s="27">
        <f t="shared" si="3"/>
        <v>83378759699</v>
      </c>
      <c r="I38" s="27">
        <f t="shared" si="3"/>
        <v>55550974699</v>
      </c>
      <c r="J38" s="27">
        <f t="shared" si="3"/>
        <v>35434770205</v>
      </c>
      <c r="K38" s="27">
        <f t="shared" si="3"/>
        <v>27113392192</v>
      </c>
      <c r="L38" s="28">
        <f t="shared" si="3"/>
        <v>18453692437</v>
      </c>
      <c r="M38" s="28">
        <f t="shared" si="3"/>
        <v>15703646825</v>
      </c>
      <c r="N38" s="28">
        <f t="shared" si="3"/>
        <v>14525339683</v>
      </c>
      <c r="O38" s="28">
        <f t="shared" si="3"/>
        <v>4711878168</v>
      </c>
      <c r="P38" s="29" t="s">
        <v>72</v>
      </c>
    </row>
    <row r="39" spans="1:16">
      <c r="A39" s="44"/>
      <c r="B39" s="45"/>
      <c r="C39" s="45"/>
      <c r="D39" s="45"/>
      <c r="E39" s="45"/>
      <c r="F39" s="45"/>
      <c r="G39" s="44"/>
      <c r="H39" s="46"/>
      <c r="I39" s="44"/>
      <c r="J39" s="44"/>
      <c r="K39" s="44"/>
      <c r="L39" s="47"/>
      <c r="M39" s="47"/>
      <c r="N39" s="47"/>
      <c r="O39" s="47"/>
      <c r="P39" s="37"/>
    </row>
    <row r="40" spans="1:16">
      <c r="A40" s="26" t="s">
        <v>73</v>
      </c>
      <c r="B40" s="27">
        <f t="shared" ref="B40:F40" si="4">SUM(B38+B28)</f>
        <v>576837081372</v>
      </c>
      <c r="C40" s="27">
        <f t="shared" si="4"/>
        <v>286352548163</v>
      </c>
      <c r="D40" s="27">
        <f t="shared" si="4"/>
        <v>111057013851</v>
      </c>
      <c r="E40" s="27">
        <f t="shared" si="4"/>
        <v>102560409287</v>
      </c>
      <c r="F40" s="27">
        <f t="shared" si="4"/>
        <v>102059628474</v>
      </c>
      <c r="G40" s="27">
        <f t="shared" ref="G40:M40" si="5">SUM(G38+G28)</f>
        <v>97734875144</v>
      </c>
      <c r="H40" s="27">
        <f t="shared" si="5"/>
        <v>106954533362</v>
      </c>
      <c r="I40" s="27">
        <f t="shared" si="5"/>
        <v>70116354934</v>
      </c>
      <c r="J40" s="27">
        <f t="shared" si="5"/>
        <v>47900643968</v>
      </c>
      <c r="K40" s="27">
        <f t="shared" si="5"/>
        <v>35475599320</v>
      </c>
      <c r="L40" s="27">
        <f t="shared" si="5"/>
        <v>24130524273</v>
      </c>
      <c r="M40" s="27">
        <f t="shared" si="5"/>
        <v>21835950480</v>
      </c>
      <c r="N40" s="48">
        <f>SUM(N38,N28)</f>
        <v>23455568438</v>
      </c>
      <c r="O40" s="48">
        <f>SUM(O28,O38)</f>
        <v>5660006898</v>
      </c>
      <c r="P40" s="29" t="s">
        <v>74</v>
      </c>
    </row>
    <row r="41" spans="1:16">
      <c r="A41" s="49"/>
      <c r="B41" s="49"/>
      <c r="C41" s="49"/>
      <c r="D41" s="49"/>
      <c r="E41" s="49"/>
      <c r="F41" s="49"/>
      <c r="G41" s="49"/>
      <c r="H41" s="50"/>
      <c r="I41" s="49"/>
      <c r="J41" s="49"/>
      <c r="K41" s="49"/>
      <c r="L41" s="49"/>
      <c r="M41" s="49"/>
      <c r="N41" s="51"/>
    </row>
    <row r="42" spans="1:16">
      <c r="A42" s="49"/>
      <c r="B42" s="49"/>
      <c r="C42" s="49"/>
      <c r="D42" s="49"/>
      <c r="E42" s="49"/>
      <c r="F42" s="49"/>
      <c r="G42" s="49"/>
      <c r="H42" s="50"/>
      <c r="I42" s="49"/>
      <c r="J42" s="52"/>
      <c r="K42" s="52">
        <f>K40-M18</f>
        <v>13639648840</v>
      </c>
      <c r="L42" s="52">
        <f>L40-N18</f>
        <v>674955835</v>
      </c>
      <c r="M42" s="52">
        <f>M40-O18</f>
        <v>16175943582</v>
      </c>
      <c r="N42" s="29" t="s">
        <v>75</v>
      </c>
    </row>
    <row r="43" spans="1:16">
      <c r="A43" s="49"/>
      <c r="B43" s="49"/>
      <c r="C43" s="49"/>
      <c r="D43" s="49"/>
      <c r="E43" s="49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6">
      <c r="A44" s="49"/>
      <c r="B44" s="49"/>
      <c r="C44" s="49"/>
      <c r="D44" s="49"/>
      <c r="E44" s="49"/>
      <c r="F44" s="49"/>
      <c r="G44" s="49"/>
      <c r="H44" s="50"/>
      <c r="I44" s="49"/>
      <c r="J44" s="49"/>
      <c r="K44" s="49"/>
      <c r="L44" s="49"/>
      <c r="M44" s="49"/>
      <c r="N44" s="52"/>
    </row>
    <row r="45" spans="1:16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49"/>
      <c r="N45" s="49"/>
    </row>
    <row r="46" spans="1:16">
      <c r="A46" s="49"/>
      <c r="B46" s="49"/>
      <c r="C46" s="49"/>
      <c r="D46" s="49"/>
      <c r="E46" s="49"/>
      <c r="F46" s="49"/>
      <c r="G46" s="49"/>
      <c r="H46" s="50"/>
      <c r="I46" s="49"/>
      <c r="J46" s="49"/>
      <c r="K46" s="49"/>
      <c r="L46" s="49"/>
      <c r="M46" s="49"/>
      <c r="N46" s="49"/>
    </row>
    <row r="47" spans="1:16">
      <c r="A47" s="49"/>
      <c r="B47" s="49"/>
      <c r="C47" s="49"/>
      <c r="D47" s="49"/>
      <c r="E47" s="49"/>
      <c r="F47" s="49"/>
      <c r="G47" s="49"/>
      <c r="H47" s="50"/>
      <c r="I47" s="49"/>
      <c r="J47" s="49"/>
      <c r="K47" s="49"/>
      <c r="L47" s="49"/>
      <c r="M47" s="49"/>
      <c r="N47" s="49"/>
    </row>
    <row r="48" spans="1:16">
      <c r="A48" s="53"/>
      <c r="B48" s="53"/>
      <c r="C48" s="53"/>
      <c r="D48" s="53"/>
      <c r="E48" s="53"/>
      <c r="F48" s="53"/>
      <c r="G48" s="53"/>
      <c r="H48" s="54"/>
      <c r="I48" s="53"/>
      <c r="J48" s="53"/>
      <c r="K48" s="53"/>
      <c r="L48" s="53"/>
      <c r="M48" s="53"/>
      <c r="N48" s="49"/>
    </row>
    <row r="49" spans="1:15">
      <c r="A49" s="49"/>
      <c r="B49" s="49"/>
      <c r="C49" s="49"/>
      <c r="D49" s="49"/>
      <c r="E49" s="49"/>
      <c r="F49" s="49"/>
      <c r="G49" s="49"/>
      <c r="H49" s="50"/>
      <c r="I49" s="49"/>
      <c r="J49" s="49"/>
      <c r="K49" s="49"/>
      <c r="L49" s="49"/>
      <c r="M49" s="49"/>
      <c r="N49" s="49"/>
    </row>
    <row r="50" spans="1:15" s="9" customForma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0"/>
      <c r="N50" s="53"/>
      <c r="O50" s="6"/>
    </row>
    <row r="51" spans="1:15">
      <c r="A51" s="49"/>
      <c r="B51" s="49"/>
      <c r="C51" s="49"/>
      <c r="D51" s="49"/>
      <c r="E51" s="49"/>
      <c r="F51" s="49"/>
      <c r="G51" s="49"/>
      <c r="H51" s="50"/>
      <c r="I51" s="49"/>
      <c r="J51" s="49"/>
      <c r="K51" s="49"/>
      <c r="L51" s="49"/>
      <c r="M51" s="49"/>
      <c r="N51" s="49"/>
    </row>
    <row r="52" spans="1:15">
      <c r="A52" s="49"/>
      <c r="B52" s="49"/>
      <c r="C52" s="4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50"/>
      <c r="O52" s="9"/>
    </row>
    <row r="53" spans="1:15">
      <c r="A53" s="49"/>
      <c r="B53" s="49"/>
      <c r="C53" s="4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</row>
    <row r="54" spans="1:15">
      <c r="A54" s="49"/>
      <c r="B54" s="49"/>
      <c r="C54" s="4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</row>
    <row r="55" spans="1:15">
      <c r="A55" s="49"/>
      <c r="B55" s="49"/>
      <c r="C55" s="4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</row>
    <row r="56" spans="1:15">
      <c r="A56" s="49"/>
      <c r="B56" s="49"/>
      <c r="C56" s="4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</row>
    <row r="57" spans="1:15">
      <c r="A57" s="49"/>
      <c r="B57" s="49"/>
      <c r="C57" s="4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</row>
    <row r="58" spans="1:15">
      <c r="A58" s="49"/>
      <c r="B58" s="49"/>
      <c r="C58" s="4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</row>
    <row r="59" spans="1:15">
      <c r="A59" s="49"/>
      <c r="B59" s="49"/>
      <c r="C59" s="4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</row>
    <row r="60" spans="1:15">
      <c r="A60" s="49"/>
      <c r="B60" s="49"/>
      <c r="C60" s="4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</row>
    <row r="61" spans="1:15">
      <c r="A61" s="49"/>
      <c r="B61" s="49"/>
      <c r="C61" s="4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</row>
    <row r="62" spans="1:15">
      <c r="A62" s="49"/>
      <c r="B62" s="49"/>
      <c r="C62" s="4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</row>
    <row r="63" spans="1:15">
      <c r="A63" s="49"/>
      <c r="B63" s="49"/>
      <c r="C63" s="4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</row>
    <row r="64" spans="1:15">
      <c r="A64" s="49"/>
      <c r="B64" s="49"/>
      <c r="C64" s="4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</row>
    <row r="65" spans="1:14">
      <c r="A65" s="49"/>
      <c r="B65" s="49"/>
      <c r="C65" s="4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</row>
    <row r="66" spans="1:14">
      <c r="A66" s="49"/>
      <c r="B66" s="49"/>
      <c r="C66" s="4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</row>
    <row r="67" spans="1:14">
      <c r="A67" s="49"/>
      <c r="B67" s="49"/>
      <c r="C67" s="4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</row>
    <row r="68" spans="1:14">
      <c r="A68" s="49"/>
      <c r="B68" s="49"/>
      <c r="C68" s="4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</row>
    <row r="69" spans="1:14">
      <c r="A69" s="49"/>
      <c r="B69" s="49"/>
      <c r="C69" s="4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</row>
    <row r="70" spans="1:14">
      <c r="A70" s="49"/>
      <c r="B70" s="49"/>
      <c r="C70" s="4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</row>
    <row r="71" spans="1:14">
      <c r="A71" s="49"/>
      <c r="B71" s="49"/>
      <c r="C71" s="4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</row>
    <row r="72" spans="1:14">
      <c r="A72" s="49"/>
      <c r="B72" s="49"/>
      <c r="C72" s="4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</row>
    <row r="73" spans="1:14">
      <c r="A73" s="49"/>
      <c r="B73" s="49"/>
      <c r="C73" s="4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</row>
    <row r="74" spans="1:14">
      <c r="A74" s="49"/>
      <c r="B74" s="49"/>
      <c r="C74" s="4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</row>
    <row r="75" spans="1:14">
      <c r="N75" s="49"/>
    </row>
    <row r="76" spans="1:14">
      <c r="N76" s="49"/>
    </row>
  </sheetData>
  <mergeCells count="1">
    <mergeCell ref="B3:E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2022-11-29T10:12:01Z</dcterms:created>
  <dcterms:modified xsi:type="dcterms:W3CDTF">2022-11-29T10:12:21Z</dcterms:modified>
</cp:coreProperties>
</file>