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0115" windowHeight="7995"/>
  </bookViews>
  <sheets>
    <sheet name="نسب مالية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L32" i="1"/>
  <c r="O30"/>
  <c r="N30"/>
  <c r="M30"/>
  <c r="L30"/>
  <c r="K30"/>
  <c r="J30"/>
  <c r="I30"/>
  <c r="H30"/>
  <c r="G30"/>
  <c r="F30"/>
  <c r="E30"/>
  <c r="D30"/>
  <c r="O27"/>
  <c r="N27"/>
  <c r="M27"/>
  <c r="L27"/>
  <c r="K27"/>
  <c r="J27"/>
  <c r="I27"/>
  <c r="H27"/>
  <c r="G27"/>
  <c r="F27"/>
  <c r="E27"/>
  <c r="D27"/>
  <c r="C27"/>
  <c r="B27"/>
  <c r="N26"/>
  <c r="M26"/>
  <c r="L26"/>
  <c r="K26"/>
  <c r="J26"/>
  <c r="I26"/>
  <c r="H26"/>
  <c r="G26"/>
  <c r="F26"/>
  <c r="E26"/>
  <c r="D26"/>
  <c r="C26"/>
  <c r="B26"/>
  <c r="N25"/>
  <c r="M25"/>
  <c r="L25"/>
  <c r="K25"/>
  <c r="J25"/>
  <c r="I25"/>
  <c r="H25"/>
  <c r="G25"/>
  <c r="F25"/>
  <c r="E25"/>
  <c r="D25"/>
  <c r="C25"/>
  <c r="B25"/>
  <c r="N24"/>
  <c r="M24"/>
  <c r="L24"/>
  <c r="K24"/>
  <c r="J24"/>
  <c r="I24"/>
  <c r="H24"/>
  <c r="G24"/>
  <c r="F24"/>
  <c r="E24"/>
  <c r="D24"/>
  <c r="C24"/>
  <c r="B24"/>
  <c r="O23"/>
  <c r="N23"/>
  <c r="M23"/>
  <c r="L23"/>
  <c r="K23"/>
  <c r="J23"/>
  <c r="I23"/>
  <c r="H23"/>
  <c r="G23"/>
  <c r="F23"/>
  <c r="E23"/>
  <c r="D23"/>
  <c r="C23"/>
  <c r="B23"/>
  <c r="O22"/>
  <c r="N22"/>
  <c r="M22"/>
  <c r="L22"/>
  <c r="K22"/>
  <c r="J22"/>
  <c r="I22"/>
  <c r="H22"/>
  <c r="G22"/>
  <c r="F22"/>
  <c r="E22"/>
  <c r="D22"/>
  <c r="C22"/>
  <c r="B22"/>
  <c r="O21"/>
  <c r="N21"/>
  <c r="M21"/>
  <c r="L21"/>
  <c r="K21"/>
  <c r="J21"/>
  <c r="I21"/>
  <c r="H21"/>
  <c r="G21"/>
  <c r="F21"/>
  <c r="E21"/>
  <c r="D21"/>
  <c r="C21"/>
  <c r="B21"/>
  <c r="O20"/>
  <c r="N20"/>
  <c r="M20"/>
  <c r="L20"/>
  <c r="K20"/>
  <c r="J20"/>
  <c r="I20"/>
  <c r="H20"/>
  <c r="G20"/>
  <c r="F20"/>
  <c r="E20"/>
  <c r="D20"/>
  <c r="C20"/>
  <c r="B20"/>
  <c r="O19"/>
  <c r="N19"/>
  <c r="M19"/>
  <c r="L19"/>
  <c r="K19"/>
  <c r="J19"/>
  <c r="I19"/>
  <c r="H19"/>
  <c r="G19"/>
  <c r="F19"/>
  <c r="E19"/>
  <c r="D19"/>
  <c r="C19"/>
  <c r="B19"/>
  <c r="O18"/>
  <c r="N18"/>
  <c r="M18"/>
  <c r="L18"/>
  <c r="K18"/>
  <c r="J18"/>
  <c r="I18"/>
  <c r="H18"/>
  <c r="G18"/>
  <c r="F18"/>
  <c r="E18"/>
  <c r="D18"/>
  <c r="C18"/>
  <c r="B18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O15"/>
  <c r="N15"/>
  <c r="M15"/>
  <c r="L15"/>
  <c r="K15"/>
  <c r="J15"/>
  <c r="I15"/>
  <c r="H15"/>
  <c r="G15"/>
  <c r="F15"/>
  <c r="E15"/>
  <c r="D15"/>
  <c r="C15"/>
  <c r="B15"/>
  <c r="O10"/>
  <c r="N10"/>
  <c r="M10"/>
  <c r="L10"/>
  <c r="L14" s="1"/>
  <c r="K10"/>
  <c r="K14" s="1"/>
  <c r="J10"/>
  <c r="J14" s="1"/>
  <c r="I10"/>
  <c r="I14" s="1"/>
  <c r="H10"/>
  <c r="H14" s="1"/>
  <c r="G10"/>
  <c r="G14" s="1"/>
  <c r="F10"/>
  <c r="F14" s="1"/>
  <c r="E10"/>
  <c r="E14" s="1"/>
  <c r="D10"/>
  <c r="D14" s="1"/>
  <c r="C10"/>
  <c r="C14" s="1"/>
  <c r="B10"/>
  <c r="B14" s="1"/>
  <c r="O8"/>
  <c r="N8"/>
  <c r="M8"/>
  <c r="L8"/>
  <c r="L11" s="1"/>
  <c r="K8"/>
  <c r="K11" s="1"/>
  <c r="J8"/>
  <c r="J11" s="1"/>
  <c r="I8"/>
  <c r="I11" s="1"/>
  <c r="H8"/>
  <c r="H11" s="1"/>
  <c r="G8"/>
  <c r="G11" s="1"/>
  <c r="F8"/>
  <c r="F11" s="1"/>
  <c r="E8"/>
  <c r="E11" s="1"/>
  <c r="D8"/>
  <c r="D11" s="1"/>
  <c r="C8"/>
  <c r="C11" s="1"/>
  <c r="B8"/>
  <c r="B11" s="1"/>
  <c r="L7"/>
  <c r="K7"/>
  <c r="J7"/>
  <c r="I7"/>
  <c r="H7"/>
  <c r="G7"/>
  <c r="F7"/>
  <c r="E7"/>
  <c r="D7"/>
  <c r="C7"/>
  <c r="B7"/>
</calcChain>
</file>

<file path=xl/sharedStrings.xml><?xml version="1.0" encoding="utf-8"?>
<sst xmlns="http://schemas.openxmlformats.org/spreadsheetml/2006/main" count="136" uniqueCount="77">
  <si>
    <t>فرَنسَبنك - سورية</t>
  </si>
  <si>
    <t>النسب المالية</t>
  </si>
  <si>
    <t>Financial Ratios</t>
  </si>
  <si>
    <t>بعد تطبيق المعيار رقم 9</t>
  </si>
  <si>
    <t>النسب</t>
  </si>
  <si>
    <t>شرح النسبة</t>
  </si>
  <si>
    <t>% معدل دوران السهم</t>
  </si>
  <si>
    <t>*</t>
  </si>
  <si>
    <t>عدد الأسهم المتداولة / عدد الأسهم</t>
  </si>
  <si>
    <t>Turnover Ratio %</t>
  </si>
  <si>
    <t>عائد السهم الواحد ( ليرة سورية )</t>
  </si>
  <si>
    <t>صافي الأرباح / عدد الأسهم</t>
  </si>
  <si>
    <t>Earnings Per Share (SP)</t>
  </si>
  <si>
    <t>الأرباح الموزعة للسهم الواحد ( ليرة سورية )</t>
  </si>
  <si>
    <t>الأرباح الموزعة / عدد الأسهم</t>
  </si>
  <si>
    <t>Dividend per share (SP)</t>
  </si>
  <si>
    <t>القيمة الدفترية للسهم الواحد ( ليرة سورية )</t>
  </si>
  <si>
    <t>صافي حقوق المساهمين / عدد الأسهم</t>
  </si>
  <si>
    <t>Book Value Per Share (SP)</t>
  </si>
  <si>
    <t>القيمة السوقية الى العائد (مره)</t>
  </si>
  <si>
    <t>القيمة السوقية / العائد</t>
  </si>
  <si>
    <t>Price Earnings Ratio (Times)</t>
  </si>
  <si>
    <t>% الأرباح الموزعة الى القيمة السوقية</t>
  </si>
  <si>
    <t>الربح الموزع للسهم / القيمة السوقية للسهم</t>
  </si>
  <si>
    <t>Dividend Yield %</t>
  </si>
  <si>
    <t>% الأرباح الموزعة للسهم الى عائد السهم</t>
  </si>
  <si>
    <t>الربح الموزع للسهم / عائد السهم</t>
  </si>
  <si>
    <t>Dividend Per Share to Earnings Per Share %</t>
  </si>
  <si>
    <t>القيمة السوقية الى القيمة الدفترية (مره)</t>
  </si>
  <si>
    <t>القيمة السوقية / القيمة الدفترية</t>
  </si>
  <si>
    <t>Price Book Value (Times)</t>
  </si>
  <si>
    <t>العائد على مجموع الموجودات %</t>
  </si>
  <si>
    <t>صافي الربح / مجموع الموجودات</t>
  </si>
  <si>
    <t>Return On Assets %</t>
  </si>
  <si>
    <t>العائد على حقوق المساهمين %</t>
  </si>
  <si>
    <t>صافي الربح / صافي حقوق المساهمين</t>
  </si>
  <si>
    <t>Return On Equity %</t>
  </si>
  <si>
    <t>صافي الفوائد والعمولات / اجمالي الدخل %</t>
  </si>
  <si>
    <t>صافي الفوائد والعمولات / اجمالي الدخل</t>
  </si>
  <si>
    <t>Net interest and commission  / Total Income%</t>
  </si>
  <si>
    <t>% صافي الربح / اجمالي الدخل</t>
  </si>
  <si>
    <t xml:space="preserve"> صافي الربح/اجمالي الدخل</t>
  </si>
  <si>
    <t>Net Income / Total Income %</t>
  </si>
  <si>
    <t>% اجمالي الدخل / الموجودات</t>
  </si>
  <si>
    <t xml:space="preserve"> اجمالي الدخل / الموجودات</t>
  </si>
  <si>
    <t>Total Income / Tota Assets %</t>
  </si>
  <si>
    <t>% نسبة الملكية</t>
  </si>
  <si>
    <t>حقوق المساهمين / مجموع الموجودات</t>
  </si>
  <si>
    <t>Equity Ratio %</t>
  </si>
  <si>
    <t>% حقوق المساهمين / اجمالي الودائع</t>
  </si>
  <si>
    <t xml:space="preserve"> حقوق المساهمين/اجمالي الودائع</t>
  </si>
  <si>
    <t>Shareholders Equity / Total Deposits %</t>
  </si>
  <si>
    <t>% معدل المديونية</t>
  </si>
  <si>
    <t>المطلوبات متداولة / مجموع الموجودات</t>
  </si>
  <si>
    <t>Debt Ratio %</t>
  </si>
  <si>
    <t>% اجمالي الودائع / مجموع الموجودات</t>
  </si>
  <si>
    <t xml:space="preserve"> اجمالي الودائع/مجموع الموجودات</t>
  </si>
  <si>
    <t>Total Deposits / Total  Assets %</t>
  </si>
  <si>
    <t>% صافي التسهيلات الى مجموع الموجودات</t>
  </si>
  <si>
    <t>-</t>
  </si>
  <si>
    <t xml:space="preserve"> صافي التسهيلات الى مجموع الموجودات</t>
  </si>
  <si>
    <t>Net Credit Facilities to Total Assets %</t>
  </si>
  <si>
    <t>صافي التسهيلات/ اجمالي الودائع %</t>
  </si>
  <si>
    <t xml:space="preserve">صافي التسهيلات/ اجمالي الودائع </t>
  </si>
  <si>
    <t>Net Credit Facilities to Total Deposits %</t>
  </si>
  <si>
    <t>% حقوق المساهمين/ صافي التسهيلات</t>
  </si>
  <si>
    <t xml:space="preserve"> حقوق المساهمين/ صافي التسهيلات</t>
  </si>
  <si>
    <t>Shareholders Equity to Credit Facilities,Net %</t>
  </si>
  <si>
    <t>نسبة السيولة (مره)</t>
  </si>
  <si>
    <t>الموجودات المتداولة / المطاليب المتداولة</t>
  </si>
  <si>
    <t xml:space="preserve">Quick Ratio (Times) </t>
  </si>
  <si>
    <t>تم تعديل القيمة السوقية وإعادة احتساب وسطي عدد الاسهم لفترات المقارنة نظراً لتعديل القيمة الاسمية للسهم من 500 إلى 100 ليرة سورية للسهم الواحد خلال عام 2012</t>
  </si>
  <si>
    <t>عدد الأسهم المكتتب بها</t>
  </si>
  <si>
    <t>عدد الأسهم المتداولة</t>
  </si>
  <si>
    <t>القيمة السوقية</t>
  </si>
  <si>
    <t>القيمة الاسمية</t>
  </si>
  <si>
    <t>The market value has been adjusted and the average number of shares has been re-calculated for the comparative periods due to the modification of the nominal value per share from 500 SP to 100 SP during the year 2012</t>
  </si>
</sst>
</file>

<file path=xl/styles.xml><?xml version="1.0" encoding="utf-8"?>
<styleSheet xmlns="http://schemas.openxmlformats.org/spreadsheetml/2006/main">
  <numFmts count="1">
    <numFmt numFmtId="164" formatCode="_(* #,##0_);_(* \(#,##0\);_(* &quot;-&quot;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3"/>
      <color rgb="FFFF0000"/>
      <name val="Arabic Transparent"/>
      <charset val="178"/>
    </font>
    <font>
      <b/>
      <sz val="13"/>
      <color theme="1"/>
      <name val="Arabic Transparent"/>
      <charset val="178"/>
    </font>
    <font>
      <sz val="13"/>
      <color theme="1"/>
      <name val="Arabic Transparent"/>
      <charset val="178"/>
    </font>
    <font>
      <b/>
      <sz val="14"/>
      <color theme="0"/>
      <name val="Arabic Transparent"/>
      <charset val="178"/>
    </font>
    <font>
      <sz val="14"/>
      <color theme="1"/>
      <name val="Arabic Transparent"/>
      <charset val="178"/>
    </font>
    <font>
      <b/>
      <sz val="13"/>
      <color theme="0"/>
      <name val="Arabic Transparent"/>
      <charset val="17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</cellStyleXfs>
  <cellXfs count="4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/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5" borderId="3" xfId="0" applyFont="1" applyFill="1" applyBorder="1" applyAlignment="1">
      <alignment horizontal="right" wrapText="1"/>
    </xf>
    <xf numFmtId="10" fontId="5" fillId="5" borderId="3" xfId="1" applyNumberFormat="1" applyFont="1" applyFill="1" applyBorder="1" applyAlignment="1">
      <alignment horizontal="center" wrapText="1"/>
    </xf>
    <xf numFmtId="0" fontId="5" fillId="0" borderId="3" xfId="0" applyFont="1" applyBorder="1"/>
    <xf numFmtId="10" fontId="5" fillId="0" borderId="3" xfId="1" applyNumberFormat="1" applyFont="1" applyFill="1" applyBorder="1" applyAlignment="1">
      <alignment horizontal="left" wrapText="1"/>
    </xf>
    <xf numFmtId="0" fontId="5" fillId="5" borderId="3" xfId="0" applyFont="1" applyFill="1" applyBorder="1" applyAlignment="1">
      <alignment horizontal="right"/>
    </xf>
    <xf numFmtId="2" fontId="5" fillId="5" borderId="3" xfId="0" applyNumberFormat="1" applyFont="1" applyFill="1" applyBorder="1" applyAlignment="1">
      <alignment horizontal="center" wrapText="1"/>
    </xf>
    <xf numFmtId="2" fontId="5" fillId="0" borderId="3" xfId="0" applyNumberFormat="1" applyFont="1" applyBorder="1" applyAlignment="1">
      <alignment horizontal="left" wrapText="1"/>
    </xf>
    <xf numFmtId="0" fontId="5" fillId="0" borderId="3" xfId="0" applyFont="1" applyBorder="1" applyAlignment="1">
      <alignment horizontal="right" wrapText="1"/>
    </xf>
    <xf numFmtId="2" fontId="5" fillId="0" borderId="3" xfId="0" applyNumberFormat="1" applyFont="1" applyBorder="1" applyAlignment="1">
      <alignment horizontal="left"/>
    </xf>
    <xf numFmtId="10" fontId="5" fillId="0" borderId="3" xfId="1" applyNumberFormat="1" applyFont="1" applyFill="1" applyBorder="1" applyAlignment="1">
      <alignment horizontal="left"/>
    </xf>
    <xf numFmtId="10" fontId="5" fillId="0" borderId="3" xfId="1" applyNumberFormat="1" applyFont="1" applyFill="1" applyBorder="1" applyAlignment="1">
      <alignment horizontal="center" wrapText="1"/>
    </xf>
    <xf numFmtId="0" fontId="5" fillId="5" borderId="6" xfId="0" applyFont="1" applyFill="1" applyBorder="1" applyAlignment="1">
      <alignment horizontal="right" wrapText="1"/>
    </xf>
    <xf numFmtId="2" fontId="5" fillId="5" borderId="6" xfId="0" applyNumberFormat="1" applyFont="1" applyFill="1" applyBorder="1" applyAlignment="1">
      <alignment horizontal="center" wrapText="1"/>
    </xf>
    <xf numFmtId="0" fontId="5" fillId="0" borderId="6" xfId="0" applyFont="1" applyBorder="1"/>
    <xf numFmtId="10" fontId="5" fillId="0" borderId="6" xfId="1" applyNumberFormat="1" applyFont="1" applyFill="1" applyBorder="1" applyAlignment="1">
      <alignment horizontal="left" wrapText="1"/>
    </xf>
    <xf numFmtId="3" fontId="5" fillId="0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</cellXfs>
  <cellStyles count="8">
    <cellStyle name="Comma 2" xfId="2"/>
    <cellStyle name="Normal" xfId="0" builtinId="0"/>
    <cellStyle name="Normal 2" xfId="3"/>
    <cellStyle name="Normal 3" xfId="4"/>
    <cellStyle name="Normal 4" xfId="5"/>
    <cellStyle name="Normal 5" xfId="6"/>
    <cellStyle name="Normal 6" xfId="7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r.Razan/&#1583;&#1604;&#1610;&#1604;%20&#1575;&#1604;&#1588;&#1585;&#1603;&#1575;&#1578;/WEB%20Files/FSBS-%2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حركة الأسعار"/>
      <sheetName val="بيانات التداول"/>
      <sheetName val="تقرير الملكية"/>
      <sheetName val="قيم التداول"/>
      <sheetName val="معلومات عامة"/>
      <sheetName val="قائمة المركز المالي"/>
      <sheetName val="قائمة الدخل"/>
      <sheetName val="تدفقات"/>
      <sheetName val="نسب مالية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55851608790</v>
          </cell>
          <cell r="C11">
            <v>51004455746</v>
          </cell>
          <cell r="D11">
            <v>39738844336</v>
          </cell>
          <cell r="E11">
            <v>26095662683</v>
          </cell>
          <cell r="F11">
            <v>21137872064</v>
          </cell>
          <cell r="G11">
            <v>19423457814</v>
          </cell>
          <cell r="H11">
            <v>16016489239</v>
          </cell>
          <cell r="I11">
            <v>11499944246</v>
          </cell>
          <cell r="J11">
            <v>8047909605</v>
          </cell>
          <cell r="K11">
            <v>10738014884</v>
          </cell>
          <cell r="L11">
            <v>11530804490</v>
          </cell>
          <cell r="M11">
            <v>8738607121</v>
          </cell>
          <cell r="N11">
            <v>2358128720</v>
          </cell>
        </row>
        <row r="21">
          <cell r="B21">
            <v>452830305906</v>
          </cell>
          <cell r="C21">
            <v>264077553931</v>
          </cell>
          <cell r="D21">
            <v>132808977279</v>
          </cell>
          <cell r="E21">
            <v>117647213906</v>
          </cell>
          <cell r="F21">
            <v>104698833045</v>
          </cell>
          <cell r="G21">
            <v>117170991014</v>
          </cell>
          <cell r="H21">
            <v>89400760863</v>
          </cell>
          <cell r="I21">
            <v>53563536269</v>
          </cell>
          <cell r="J21">
            <v>42663366793</v>
          </cell>
          <cell r="K21">
            <v>33798545201</v>
          </cell>
          <cell r="L21">
            <v>31110525148</v>
          </cell>
          <cell r="M21">
            <v>23690035188</v>
          </cell>
          <cell r="N21">
            <v>13534753894</v>
          </cell>
          <cell r="O21">
            <v>2057063719</v>
          </cell>
        </row>
        <row r="25">
          <cell r="B25">
            <v>76456729519</v>
          </cell>
          <cell r="C25">
            <v>42612255989</v>
          </cell>
          <cell r="D25">
            <v>29543991204</v>
          </cell>
          <cell r="E25">
            <v>26039764828</v>
          </cell>
          <cell r="F25">
            <v>29872247365</v>
          </cell>
          <cell r="G25">
            <v>41370678721</v>
          </cell>
          <cell r="H25">
            <v>39251918113</v>
          </cell>
          <cell r="I25">
            <v>21778349618</v>
          </cell>
          <cell r="J25">
            <v>15103100062</v>
          </cell>
          <cell r="K25">
            <v>12270883681</v>
          </cell>
          <cell r="L25">
            <v>12808214798</v>
          </cell>
          <cell r="M25">
            <v>8032940745</v>
          </cell>
          <cell r="N25">
            <v>4678883147</v>
          </cell>
          <cell r="O25">
            <v>383691858</v>
          </cell>
        </row>
        <row r="26">
          <cell r="B26">
            <v>242306535913</v>
          </cell>
          <cell r="C26">
            <v>143671460044</v>
          </cell>
          <cell r="D26">
            <v>77861960396</v>
          </cell>
          <cell r="E26">
            <v>65021671367</v>
          </cell>
          <cell r="F26">
            <v>49791806501</v>
          </cell>
          <cell r="G26">
            <v>44414135765</v>
          </cell>
          <cell r="H26">
            <v>32915430348</v>
          </cell>
          <cell r="I26">
            <v>22528098262</v>
          </cell>
          <cell r="J26">
            <v>21221392586</v>
          </cell>
          <cell r="K26">
            <v>16317837028</v>
          </cell>
          <cell r="L26">
            <v>13153369510</v>
          </cell>
          <cell r="M26">
            <v>13086961308</v>
          </cell>
          <cell r="N26">
            <v>7024191450</v>
          </cell>
          <cell r="O26">
            <v>0</v>
          </cell>
        </row>
        <row r="32">
          <cell r="B32">
            <v>330934364864</v>
          </cell>
          <cell r="C32">
            <v>194641680686</v>
          </cell>
          <cell r="D32">
            <v>112214020537</v>
          </cell>
          <cell r="E32">
            <v>97477017020</v>
          </cell>
          <cell r="F32">
            <v>83552556668</v>
          </cell>
          <cell r="G32">
            <v>91571792233</v>
          </cell>
          <cell r="H32">
            <v>75798160917</v>
          </cell>
          <cell r="I32">
            <v>46566936452</v>
          </cell>
          <cell r="J32">
            <v>38259480391</v>
          </cell>
          <cell r="K32">
            <v>29663309791</v>
          </cell>
          <cell r="L32">
            <v>27073393524</v>
          </cell>
          <cell r="M32">
            <v>22162262844</v>
          </cell>
          <cell r="N32">
            <v>11998219117</v>
          </cell>
          <cell r="O32">
            <v>403941449</v>
          </cell>
        </row>
        <row r="34">
          <cell r="N34">
            <v>1750000000</v>
          </cell>
          <cell r="O34">
            <v>1750000000</v>
          </cell>
        </row>
        <row r="36">
          <cell r="D36">
            <v>5250000000</v>
          </cell>
          <cell r="E36">
            <v>5250000000</v>
          </cell>
          <cell r="F36">
            <v>5250000000</v>
          </cell>
          <cell r="G36">
            <v>5023162300</v>
          </cell>
          <cell r="H36">
            <v>4429061200</v>
          </cell>
          <cell r="I36">
            <v>4429061200</v>
          </cell>
          <cell r="J36">
            <v>4204978400</v>
          </cell>
          <cell r="K36">
            <v>4122266500</v>
          </cell>
          <cell r="L36">
            <v>4122266500</v>
          </cell>
          <cell r="M36">
            <v>1750000000</v>
          </cell>
        </row>
        <row r="43">
          <cell r="B43">
            <v>121895941042</v>
          </cell>
          <cell r="C43">
            <v>69435873245</v>
          </cell>
          <cell r="D43">
            <v>20594956742</v>
          </cell>
          <cell r="E43">
            <v>20170196886</v>
          </cell>
          <cell r="F43">
            <v>21146276377</v>
          </cell>
          <cell r="G43">
            <v>25599198781</v>
          </cell>
          <cell r="H43">
            <v>13602599946</v>
          </cell>
          <cell r="I43">
            <v>6996599817</v>
          </cell>
          <cell r="J43">
            <v>4403886402</v>
          </cell>
          <cell r="K43">
            <v>4135235410</v>
          </cell>
          <cell r="L43">
            <v>4037131624</v>
          </cell>
          <cell r="M43">
            <v>1527772344</v>
          </cell>
          <cell r="N43">
            <v>1536534777</v>
          </cell>
          <cell r="O43">
            <v>1653122270</v>
          </cell>
        </row>
      </sheetData>
      <sheetData sheetId="6">
        <row r="15">
          <cell r="B15">
            <v>10983565387</v>
          </cell>
          <cell r="C15">
            <v>6734428616</v>
          </cell>
          <cell r="D15">
            <v>3193773249</v>
          </cell>
          <cell r="E15">
            <v>1704973625</v>
          </cell>
          <cell r="F15">
            <v>2543746102</v>
          </cell>
          <cell r="G15">
            <v>2504428724</v>
          </cell>
          <cell r="H15">
            <v>1513341120</v>
          </cell>
          <cell r="I15">
            <v>851212799</v>
          </cell>
          <cell r="J15">
            <v>640028127</v>
          </cell>
          <cell r="K15">
            <v>728478512</v>
          </cell>
          <cell r="L15">
            <v>491338659</v>
          </cell>
          <cell r="M15">
            <v>233045159</v>
          </cell>
          <cell r="N15">
            <v>45089805</v>
          </cell>
          <cell r="O15">
            <v>21813628</v>
          </cell>
        </row>
        <row r="22">
          <cell r="B22">
            <v>85907217236</v>
          </cell>
          <cell r="C22">
            <v>56138206865</v>
          </cell>
          <cell r="D22">
            <v>3544633011</v>
          </cell>
          <cell r="E22">
            <v>1914052367</v>
          </cell>
          <cell r="F22">
            <v>-2163251146</v>
          </cell>
          <cell r="G22">
            <v>13235405648</v>
          </cell>
          <cell r="H22">
            <v>9945604572</v>
          </cell>
          <cell r="I22">
            <v>4170513959</v>
          </cell>
          <cell r="J22">
            <v>4566038297</v>
          </cell>
          <cell r="K22">
            <v>2002351349</v>
          </cell>
          <cell r="L22">
            <v>1006726927</v>
          </cell>
          <cell r="M22">
            <v>288475641</v>
          </cell>
          <cell r="N22">
            <v>73927176</v>
          </cell>
          <cell r="O22">
            <v>-18622385</v>
          </cell>
        </row>
        <row r="37">
          <cell r="B37">
            <v>52460067797</v>
          </cell>
          <cell r="C37">
            <v>48840916503</v>
          </cell>
          <cell r="D37">
            <v>424759856</v>
          </cell>
          <cell r="E37">
            <v>43824176</v>
          </cell>
          <cell r="F37">
            <v>-4671744670</v>
          </cell>
          <cell r="G37">
            <v>11392749291</v>
          </cell>
          <cell r="H37">
            <v>6565122339</v>
          </cell>
          <cell r="I37">
            <v>2353152579</v>
          </cell>
          <cell r="J37">
            <v>198583277</v>
          </cell>
          <cell r="K37">
            <v>56754308</v>
          </cell>
          <cell r="L37">
            <v>150373123</v>
          </cell>
          <cell r="M37">
            <v>5229532</v>
          </cell>
          <cell r="N37">
            <v>-129994909</v>
          </cell>
          <cell r="O37">
            <v>-96877730</v>
          </cell>
        </row>
        <row r="39">
          <cell r="B39">
            <v>999.23938660952376</v>
          </cell>
          <cell r="C39">
            <v>930.3031714857143</v>
          </cell>
          <cell r="D39">
            <v>8.0906639238095241</v>
          </cell>
          <cell r="E39">
            <v>0.83474620952380951</v>
          </cell>
          <cell r="F39">
            <v>-88.985612761904761</v>
          </cell>
          <cell r="G39">
            <v>253.42</v>
          </cell>
          <cell r="H39">
            <v>148.06</v>
          </cell>
          <cell r="I39">
            <v>54.91</v>
          </cell>
          <cell r="J39">
            <v>4.79</v>
          </cell>
          <cell r="K39">
            <v>1.38</v>
          </cell>
          <cell r="L39">
            <v>8.2200000000000006</v>
          </cell>
          <cell r="M39">
            <v>1.49</v>
          </cell>
          <cell r="N39">
            <v>-37.14</v>
          </cell>
          <cell r="O39">
            <v>-60.4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rightToLeft="1" tabSelected="1" topLeftCell="A13" workbookViewId="0">
      <selection activeCell="C32" sqref="C32"/>
    </sheetView>
  </sheetViews>
  <sheetFormatPr defaultColWidth="32.7109375" defaultRowHeight="16.5"/>
  <cols>
    <col min="1" max="1" width="37.5703125" style="4" bestFit="1" customWidth="1"/>
    <col min="2" max="2" width="13" style="4" customWidth="1"/>
    <col min="3" max="6" width="14.7109375" style="4" customWidth="1"/>
    <col min="7" max="7" width="14.7109375" style="10" customWidth="1"/>
    <col min="8" max="12" width="14.7109375" style="4" customWidth="1"/>
    <col min="13" max="15" width="14.7109375" style="5" customWidth="1"/>
    <col min="16" max="16" width="35.140625" style="5" customWidth="1"/>
    <col min="17" max="17" width="49" style="5" bestFit="1" customWidth="1"/>
    <col min="18" max="16384" width="32.7109375" style="5"/>
  </cols>
  <sheetData>
    <row r="2" spans="1:17">
      <c r="A2" s="1" t="s">
        <v>0</v>
      </c>
      <c r="B2" s="1"/>
      <c r="C2" s="2"/>
      <c r="D2" s="2"/>
      <c r="E2" s="2"/>
      <c r="F2" s="2"/>
      <c r="G2" s="3"/>
      <c r="H2" s="2"/>
      <c r="I2" s="2"/>
      <c r="J2" s="2"/>
      <c r="K2" s="2"/>
    </row>
    <row r="3" spans="1:17" ht="18">
      <c r="A3" s="6" t="s">
        <v>1</v>
      </c>
      <c r="B3" s="6"/>
      <c r="C3" s="6"/>
      <c r="D3" s="6"/>
      <c r="E3" s="6"/>
      <c r="F3" s="6"/>
      <c r="G3" s="7"/>
      <c r="H3" s="6"/>
      <c r="I3" s="6"/>
      <c r="J3" s="6"/>
      <c r="K3" s="6"/>
      <c r="L3" s="6"/>
      <c r="M3" s="6"/>
      <c r="N3" s="6"/>
      <c r="O3" s="6"/>
      <c r="Q3" s="8" t="s">
        <v>2</v>
      </c>
    </row>
    <row r="4" spans="1:17" ht="18">
      <c r="B4" s="9" t="s">
        <v>3</v>
      </c>
      <c r="C4" s="9"/>
      <c r="D4" s="9"/>
      <c r="E4" s="9"/>
      <c r="Q4" s="11"/>
    </row>
    <row r="5" spans="1:17" ht="18">
      <c r="A5" s="12" t="s">
        <v>4</v>
      </c>
      <c r="B5" s="13">
        <v>2021</v>
      </c>
      <c r="C5" s="13">
        <v>2020</v>
      </c>
      <c r="D5" s="13">
        <v>2019</v>
      </c>
      <c r="E5" s="13">
        <v>2018</v>
      </c>
      <c r="F5" s="13">
        <v>2017</v>
      </c>
      <c r="G5" s="13">
        <v>2016</v>
      </c>
      <c r="H5" s="13">
        <v>2015</v>
      </c>
      <c r="I5" s="14">
        <v>2014</v>
      </c>
      <c r="J5" s="14">
        <v>2013</v>
      </c>
      <c r="K5" s="14">
        <v>2012</v>
      </c>
      <c r="L5" s="14">
        <v>2011</v>
      </c>
      <c r="M5" s="14">
        <v>2010</v>
      </c>
      <c r="N5" s="14">
        <v>2009</v>
      </c>
      <c r="O5" s="14">
        <v>2008</v>
      </c>
      <c r="P5" s="14" t="s">
        <v>5</v>
      </c>
      <c r="Q5" s="15" t="s">
        <v>2</v>
      </c>
    </row>
    <row r="6" spans="1:17">
      <c r="A6" s="16"/>
      <c r="B6" s="16"/>
      <c r="C6" s="16"/>
      <c r="D6" s="16"/>
      <c r="E6" s="16"/>
      <c r="F6" s="16"/>
      <c r="G6" s="17"/>
      <c r="H6" s="16"/>
      <c r="I6" s="16"/>
      <c r="J6" s="16"/>
      <c r="K6" s="16"/>
      <c r="L6" s="16"/>
      <c r="M6" s="18"/>
      <c r="N6" s="17"/>
      <c r="O6" s="17"/>
      <c r="P6" s="19"/>
      <c r="Q6" s="20"/>
    </row>
    <row r="7" spans="1:17">
      <c r="A7" s="21" t="s">
        <v>6</v>
      </c>
      <c r="B7" s="22">
        <f t="shared" ref="B7:L7" si="0">B31/B30</f>
        <v>9.1218476190476194E-3</v>
      </c>
      <c r="C7" s="22">
        <f t="shared" si="0"/>
        <v>1.1242495238095238E-2</v>
      </c>
      <c r="D7" s="22">
        <f>D31/D30</f>
        <v>7.9282476190476198E-3</v>
      </c>
      <c r="E7" s="22">
        <f t="shared" si="0"/>
        <v>1.5107466666666666E-2</v>
      </c>
      <c r="F7" s="22">
        <f t="shared" si="0"/>
        <v>7.5027542857142859E-2</v>
      </c>
      <c r="G7" s="22">
        <f t="shared" si="0"/>
        <v>0.13090793423099228</v>
      </c>
      <c r="H7" s="22">
        <f t="shared" si="0"/>
        <v>2.130428904436904E-3</v>
      </c>
      <c r="I7" s="22">
        <f t="shared" si="0"/>
        <v>5.7887572201531103E-2</v>
      </c>
      <c r="J7" s="22">
        <f t="shared" si="0"/>
        <v>3.165678568051622E-2</v>
      </c>
      <c r="K7" s="22">
        <f t="shared" si="0"/>
        <v>5.3853868982027238E-4</v>
      </c>
      <c r="L7" s="22">
        <f t="shared" si="0"/>
        <v>2.8060534174585753E-3</v>
      </c>
      <c r="M7" s="22" t="s">
        <v>7</v>
      </c>
      <c r="N7" s="22" t="s">
        <v>7</v>
      </c>
      <c r="O7" s="22" t="s">
        <v>7</v>
      </c>
      <c r="P7" s="23" t="s">
        <v>8</v>
      </c>
      <c r="Q7" s="24" t="s">
        <v>9</v>
      </c>
    </row>
    <row r="8" spans="1:17">
      <c r="A8" s="25" t="s">
        <v>10</v>
      </c>
      <c r="B8" s="26">
        <f>'[1]قائمة الدخل'!B39</f>
        <v>999.23938660952376</v>
      </c>
      <c r="C8" s="26">
        <f>'[1]قائمة الدخل'!C39</f>
        <v>930.3031714857143</v>
      </c>
      <c r="D8" s="26">
        <f>'[1]قائمة الدخل'!D39</f>
        <v>8.0906639238095241</v>
      </c>
      <c r="E8" s="26">
        <f>'[1]قائمة الدخل'!E39</f>
        <v>0.83474620952380951</v>
      </c>
      <c r="F8" s="26">
        <f>'[1]قائمة الدخل'!F39</f>
        <v>-88.985612761904761</v>
      </c>
      <c r="G8" s="26">
        <f>'[1]قائمة الدخل'!G39</f>
        <v>253.42</v>
      </c>
      <c r="H8" s="26">
        <f>'[1]قائمة الدخل'!H39</f>
        <v>148.06</v>
      </c>
      <c r="I8" s="26">
        <f>'[1]قائمة الدخل'!I39</f>
        <v>54.91</v>
      </c>
      <c r="J8" s="26">
        <f>'[1]قائمة الدخل'!J39</f>
        <v>4.79</v>
      </c>
      <c r="K8" s="26">
        <f>'[1]قائمة الدخل'!K39</f>
        <v>1.38</v>
      </c>
      <c r="L8" s="26">
        <f>'[1]قائمة الدخل'!L39</f>
        <v>8.2200000000000006</v>
      </c>
      <c r="M8" s="26">
        <f>'[1]قائمة الدخل'!M39</f>
        <v>1.49</v>
      </c>
      <c r="N8" s="26">
        <f>'[1]قائمة الدخل'!N39</f>
        <v>-37.14</v>
      </c>
      <c r="O8" s="26">
        <f>'[1]قائمة الدخل'!O39</f>
        <v>-60.4</v>
      </c>
      <c r="P8" s="23" t="s">
        <v>11</v>
      </c>
      <c r="Q8" s="27" t="s">
        <v>12</v>
      </c>
    </row>
    <row r="9" spans="1:17" ht="24.75" customHeight="1">
      <c r="A9" s="28" t="s">
        <v>13</v>
      </c>
      <c r="B9" s="22" t="s">
        <v>7</v>
      </c>
      <c r="C9" s="22" t="s">
        <v>7</v>
      </c>
      <c r="D9" s="22" t="s">
        <v>7</v>
      </c>
      <c r="E9" s="22" t="s">
        <v>7</v>
      </c>
      <c r="F9" s="22" t="s">
        <v>7</v>
      </c>
      <c r="G9" s="22" t="s">
        <v>7</v>
      </c>
      <c r="H9" s="22" t="s">
        <v>7</v>
      </c>
      <c r="I9" s="22" t="s">
        <v>7</v>
      </c>
      <c r="J9" s="22" t="s">
        <v>7</v>
      </c>
      <c r="K9" s="22" t="s">
        <v>7</v>
      </c>
      <c r="L9" s="22" t="s">
        <v>7</v>
      </c>
      <c r="M9" s="22" t="s">
        <v>7</v>
      </c>
      <c r="N9" s="22" t="s">
        <v>7</v>
      </c>
      <c r="O9" s="22" t="s">
        <v>7</v>
      </c>
      <c r="P9" s="23" t="s">
        <v>14</v>
      </c>
      <c r="Q9" s="27" t="s">
        <v>15</v>
      </c>
    </row>
    <row r="10" spans="1:17">
      <c r="A10" s="21" t="s">
        <v>16</v>
      </c>
      <c r="B10" s="26">
        <f>'[1]قائمة المركز المالي'!B43/'نسب مالية'!B30</f>
        <v>2321.8274484190474</v>
      </c>
      <c r="C10" s="26">
        <f>'[1]قائمة المركز المالي'!C43/'نسب مالية'!C30</f>
        <v>1322.5880618095239</v>
      </c>
      <c r="D10" s="26">
        <f>'[1]قائمة المركز المالي'!D43/'نسب مالية'!D30</f>
        <v>392.28489032380952</v>
      </c>
      <c r="E10" s="26">
        <f>'[1]قائمة المركز المالي'!E43/'نسب مالية'!E30</f>
        <v>384.19422639999999</v>
      </c>
      <c r="F10" s="26">
        <f>'[1]قائمة المركز المالي'!F43/'نسب مالية'!F30</f>
        <v>402.7862167047619</v>
      </c>
      <c r="G10" s="26">
        <f>'[1]قائمة المركز المالي'!G43/'نسب مالية'!G30</f>
        <v>509.62316668525722</v>
      </c>
      <c r="H10" s="26">
        <f>'[1]قائمة المركز المالي'!H43/'نسب مالية'!H30</f>
        <v>307.12151699326262</v>
      </c>
      <c r="I10" s="26">
        <f>'[1]قائمة المركز المالي'!I43/'نسب مالية'!I30</f>
        <v>157.97026731082425</v>
      </c>
      <c r="J10" s="26">
        <f>'[1]قائمة المركز المالي'!J43/'نسب مالية'!J30</f>
        <v>104.73029782982952</v>
      </c>
      <c r="K10" s="26">
        <f>'[1]قائمة المركز المالي'!K43/'نسب مالية'!K30</f>
        <v>100.31460629728815</v>
      </c>
      <c r="L10" s="26">
        <f>'[1]قائمة المركز المالي'!L43/'نسب مالية'!L30</f>
        <v>97.934755649592276</v>
      </c>
      <c r="M10" s="26">
        <f>'[1]قائمة المركز المالي'!M43/'نسب مالية'!M30</f>
        <v>87.301276799999997</v>
      </c>
      <c r="N10" s="26">
        <f>'[1]قائمة المركز المالي'!N43/'نسب مالية'!N30</f>
        <v>87.801987257142855</v>
      </c>
      <c r="O10" s="26">
        <f>'[1]قائمة المركز المالي'!O43/'نسب مالية'!O30</f>
        <v>94.464129714285718</v>
      </c>
      <c r="P10" s="23" t="s">
        <v>17</v>
      </c>
      <c r="Q10" s="27" t="s">
        <v>18</v>
      </c>
    </row>
    <row r="11" spans="1:17">
      <c r="A11" s="25" t="s">
        <v>19</v>
      </c>
      <c r="B11" s="26">
        <f t="shared" ref="B11:L11" si="1">B32/B8</f>
        <v>0.70368523241045178</v>
      </c>
      <c r="C11" s="26">
        <f t="shared" si="1"/>
        <v>0.43214944581769982</v>
      </c>
      <c r="D11" s="26">
        <f t="shared" si="1"/>
        <v>40.540554284395462</v>
      </c>
      <c r="E11" s="26">
        <f t="shared" si="1"/>
        <v>461.2180272368384</v>
      </c>
      <c r="F11" s="26">
        <f t="shared" si="1"/>
        <v>-5.7979035485259081</v>
      </c>
      <c r="G11" s="26">
        <f t="shared" si="1"/>
        <v>0.43800804987767344</v>
      </c>
      <c r="H11" s="26">
        <f t="shared" si="1"/>
        <v>0.64669728488450628</v>
      </c>
      <c r="I11" s="26">
        <f t="shared" si="1"/>
        <v>1.748315425241304</v>
      </c>
      <c r="J11" s="26">
        <f t="shared" si="1"/>
        <v>20.582463465553236</v>
      </c>
      <c r="K11" s="26">
        <f t="shared" si="1"/>
        <v>69.601449275362327</v>
      </c>
      <c r="L11" s="26">
        <f t="shared" si="1"/>
        <v>13.11435523114355</v>
      </c>
      <c r="M11" s="22" t="s">
        <v>7</v>
      </c>
      <c r="N11" s="22" t="s">
        <v>7</v>
      </c>
      <c r="O11" s="22" t="s">
        <v>7</v>
      </c>
      <c r="P11" s="23" t="s">
        <v>20</v>
      </c>
      <c r="Q11" s="27" t="s">
        <v>21</v>
      </c>
    </row>
    <row r="12" spans="1:17">
      <c r="A12" s="21" t="s">
        <v>22</v>
      </c>
      <c r="B12" s="22" t="s">
        <v>7</v>
      </c>
      <c r="C12" s="22" t="s">
        <v>7</v>
      </c>
      <c r="D12" s="22" t="s">
        <v>7</v>
      </c>
      <c r="E12" s="22" t="s">
        <v>7</v>
      </c>
      <c r="F12" s="22" t="s">
        <v>7</v>
      </c>
      <c r="G12" s="22" t="s">
        <v>7</v>
      </c>
      <c r="H12" s="22" t="s">
        <v>7</v>
      </c>
      <c r="I12" s="22" t="s">
        <v>7</v>
      </c>
      <c r="J12" s="22" t="s">
        <v>7</v>
      </c>
      <c r="K12" s="22" t="s">
        <v>7</v>
      </c>
      <c r="L12" s="22" t="s">
        <v>7</v>
      </c>
      <c r="M12" s="22" t="s">
        <v>7</v>
      </c>
      <c r="N12" s="22" t="s">
        <v>7</v>
      </c>
      <c r="O12" s="22" t="s">
        <v>7</v>
      </c>
      <c r="P12" s="23" t="s">
        <v>23</v>
      </c>
      <c r="Q12" s="24" t="s">
        <v>24</v>
      </c>
    </row>
    <row r="13" spans="1:17">
      <c r="A13" s="21" t="s">
        <v>25</v>
      </c>
      <c r="B13" s="22" t="s">
        <v>7</v>
      </c>
      <c r="C13" s="22" t="s">
        <v>7</v>
      </c>
      <c r="D13" s="22" t="s">
        <v>7</v>
      </c>
      <c r="E13" s="22" t="s">
        <v>7</v>
      </c>
      <c r="F13" s="22" t="s">
        <v>7</v>
      </c>
      <c r="G13" s="22" t="s">
        <v>7</v>
      </c>
      <c r="H13" s="22" t="s">
        <v>7</v>
      </c>
      <c r="I13" s="22" t="s">
        <v>7</v>
      </c>
      <c r="J13" s="22" t="s">
        <v>7</v>
      </c>
      <c r="K13" s="22" t="s">
        <v>7</v>
      </c>
      <c r="L13" s="22" t="s">
        <v>7</v>
      </c>
      <c r="M13" s="22" t="s">
        <v>7</v>
      </c>
      <c r="N13" s="22" t="s">
        <v>7</v>
      </c>
      <c r="O13" s="22" t="s">
        <v>7</v>
      </c>
      <c r="P13" s="23" t="s">
        <v>26</v>
      </c>
      <c r="Q13" s="29" t="s">
        <v>27</v>
      </c>
    </row>
    <row r="14" spans="1:17">
      <c r="A14" s="21" t="s">
        <v>28</v>
      </c>
      <c r="B14" s="26">
        <f t="shared" ref="B14:L14" si="2">B32/B10</f>
        <v>0.30284334887968567</v>
      </c>
      <c r="C14" s="26">
        <f t="shared" si="2"/>
        <v>0.30397219785120017</v>
      </c>
      <c r="D14" s="26">
        <f t="shared" si="2"/>
        <v>0.83612702933639405</v>
      </c>
      <c r="E14" s="26">
        <f t="shared" si="2"/>
        <v>1.0020973079360154</v>
      </c>
      <c r="F14" s="26">
        <f t="shared" si="2"/>
        <v>1.2809028179287756</v>
      </c>
      <c r="G14" s="26">
        <f t="shared" si="2"/>
        <v>0.21780799472280171</v>
      </c>
      <c r="H14" s="26">
        <f t="shared" si="2"/>
        <v>0.31176584739942037</v>
      </c>
      <c r="I14" s="26">
        <f t="shared" si="2"/>
        <v>0.60770929640265281</v>
      </c>
      <c r="J14" s="26">
        <f t="shared" si="2"/>
        <v>0.94137037746415508</v>
      </c>
      <c r="K14" s="26">
        <f t="shared" si="2"/>
        <v>0.95748768345210122</v>
      </c>
      <c r="L14" s="26">
        <f t="shared" si="2"/>
        <v>1.1007328224282835</v>
      </c>
      <c r="M14" s="22" t="s">
        <v>7</v>
      </c>
      <c r="N14" s="22" t="s">
        <v>7</v>
      </c>
      <c r="O14" s="22" t="s">
        <v>7</v>
      </c>
      <c r="P14" s="23" t="s">
        <v>29</v>
      </c>
      <c r="Q14" s="27" t="s">
        <v>30</v>
      </c>
    </row>
    <row r="15" spans="1:17">
      <c r="A15" s="25" t="s">
        <v>31</v>
      </c>
      <c r="B15" s="22">
        <f>'[1]قائمة الدخل'!B37/'[1]قائمة المركز المالي'!B21</f>
        <v>0.11584928639447077</v>
      </c>
      <c r="C15" s="22">
        <f>'[1]قائمة الدخل'!C37/'[1]قائمة المركز المالي'!C21</f>
        <v>0.18494914003846571</v>
      </c>
      <c r="D15" s="22">
        <f>'[1]قائمة الدخل'!D37/'[1]قائمة المركز المالي'!D21</f>
        <v>3.1982766880862337E-3</v>
      </c>
      <c r="E15" s="22">
        <f>'[1]قائمة الدخل'!E37/'[1]قائمة المركز المالي'!E21</f>
        <v>3.7250500496352994E-4</v>
      </c>
      <c r="F15" s="22">
        <f>'[1]قائمة الدخل'!F37/'[1]قائمة المركز المالي'!F21</f>
        <v>-4.4620790262218726E-2</v>
      </c>
      <c r="G15" s="22">
        <f>'[1]قائمة الدخل'!G37/'[1]قائمة المركز المالي'!G21</f>
        <v>9.7231824979945369E-2</v>
      </c>
      <c r="H15" s="22">
        <f>'[1]قائمة الدخل'!H37/'[1]قائمة المركز المالي'!H21</f>
        <v>7.3434747933080358E-2</v>
      </c>
      <c r="I15" s="22">
        <f>'[1]قائمة الدخل'!I37/'[1]قائمة المركز المالي'!I21</f>
        <v>4.3931986999183464E-2</v>
      </c>
      <c r="J15" s="22">
        <f>'[1]قائمة الدخل'!J37/'[1]قائمة المركز المالي'!J21</f>
        <v>4.6546555494205062E-3</v>
      </c>
      <c r="K15" s="22">
        <f>'[1]قائمة الدخل'!K37/'[1]قائمة المركز المالي'!K21</f>
        <v>1.6791938132982365E-3</v>
      </c>
      <c r="L15" s="22">
        <f>'[1]قائمة الدخل'!L37/'[1]قائمة المركز المالي'!L21</f>
        <v>4.8335128476501149E-3</v>
      </c>
      <c r="M15" s="22">
        <f>'[1]قائمة الدخل'!M37/'[1]قائمة المركز المالي'!M21</f>
        <v>2.2074817358857187E-4</v>
      </c>
      <c r="N15" s="22">
        <f>'[1]قائمة الدخل'!N37/'[1]قائمة المركز المالي'!N21</f>
        <v>-9.6045269842421864E-3</v>
      </c>
      <c r="O15" s="22">
        <f>'[1]قائمة الدخل'!O37/'[1]قائمة المركز المالي'!O21</f>
        <v>-4.709515271947684E-2</v>
      </c>
      <c r="P15" s="23" t="s">
        <v>32</v>
      </c>
      <c r="Q15" s="24" t="s">
        <v>33</v>
      </c>
    </row>
    <row r="16" spans="1:17">
      <c r="A16" s="25" t="s">
        <v>34</v>
      </c>
      <c r="B16" s="22">
        <f>'[1]قائمة الدخل'!B37/'[1]قائمة المركز المالي'!B43</f>
        <v>0.43036763446392823</v>
      </c>
      <c r="C16" s="22">
        <f>'[1]قائمة الدخل'!C37/'[1]قائمة المركز المالي'!C43</f>
        <v>0.7033960144876118</v>
      </c>
      <c r="D16" s="22">
        <f>'[1]قائمة الدخل'!D37/'[1]قائمة المركز المالي'!D43</f>
        <v>2.062445973162802E-2</v>
      </c>
      <c r="E16" s="22">
        <f>'[1]قائمة الدخل'!E37/'[1]قائمة المركز المالي'!E43</f>
        <v>2.1727192970742923E-3</v>
      </c>
      <c r="F16" s="22">
        <f>'[1]قائمة الدخل'!F37/'[1]قائمة المركز المالي'!F43</f>
        <v>-0.22092516841789123</v>
      </c>
      <c r="G16" s="22">
        <f>'[1]قائمة الدخل'!G37/'[1]قائمة المركز المالي'!G43</f>
        <v>0.44504319797132952</v>
      </c>
      <c r="H16" s="22">
        <f>'[1]قائمة الدخل'!H37/'[1]قائمة المركز المالي'!H43</f>
        <v>0.48263731676756028</v>
      </c>
      <c r="I16" s="22">
        <f>'[1]قائمة الدخل'!I37/'[1]قائمة المركز المالي'!I43</f>
        <v>0.33632802226053055</v>
      </c>
      <c r="J16" s="22">
        <f>'[1]قائمة الدخل'!J37/'[1]قائمة المركز المالي'!J43</f>
        <v>4.5092733752127336E-2</v>
      </c>
      <c r="K16" s="22">
        <f>'[1]قائمة الدخل'!K37/'[1]قائمة المركز المالي'!K43</f>
        <v>1.3724565199542051E-2</v>
      </c>
      <c r="L16" s="22">
        <f>'[1]قائمة الدخل'!L37/'[1]قائمة المركز المالي'!L43</f>
        <v>3.7247515564283219E-2</v>
      </c>
      <c r="M16" s="22">
        <f>'[1]قائمة الدخل'!M37/'[1]قائمة المركز المالي'!M43</f>
        <v>3.4229785743523054E-3</v>
      </c>
      <c r="N16" s="22">
        <f>'[1]قائمة الدخل'!N37/'[1]قائمة المركز المالي'!N43</f>
        <v>-8.4602646777580878E-2</v>
      </c>
      <c r="O16" s="22">
        <f>'[1]قائمة الدخل'!O37/'[1]قائمة المركز المالي'!O43</f>
        <v>-5.8602882411111674E-2</v>
      </c>
      <c r="P16" s="23" t="s">
        <v>35</v>
      </c>
      <c r="Q16" s="24" t="s">
        <v>36</v>
      </c>
    </row>
    <row r="17" spans="1:17">
      <c r="A17" s="21" t="s">
        <v>37</v>
      </c>
      <c r="B17" s="22">
        <f>'[1]قائمة الدخل'!B15/'[1]قائمة الدخل'!B22</f>
        <v>0.12785381415424621</v>
      </c>
      <c r="C17" s="22">
        <f>'[1]قائمة الدخل'!C15/'[1]قائمة الدخل'!C22</f>
        <v>0.11996159108171757</v>
      </c>
      <c r="D17" s="22">
        <f>'[1]قائمة الدخل'!D15/'[1]قائمة الدخل'!D22</f>
        <v>0.90101661838865044</v>
      </c>
      <c r="E17" s="22">
        <f>'[1]قائمة الدخل'!E15/'[1]قائمة الدخل'!E22</f>
        <v>0.89076644630799695</v>
      </c>
      <c r="F17" s="22">
        <f>'[1]قائمة الدخل'!F15/'[1]قائمة الدخل'!F22</f>
        <v>-1.1758903291018989</v>
      </c>
      <c r="G17" s="22">
        <f>'[1]قائمة الدخل'!G15/'[1]قائمة الدخل'!G22</f>
        <v>0.18922190906770159</v>
      </c>
      <c r="H17" s="22">
        <f>'[1]قائمة الدخل'!H15/'[1]قائمة الدخل'!H22</f>
        <v>0.15216180263797441</v>
      </c>
      <c r="I17" s="22">
        <f>'[1]قائمة الدخل'!I15/'[1]قائمة الدخل'!I22</f>
        <v>0.20410261357909532</v>
      </c>
      <c r="J17" s="22">
        <f>'[1]قائمة الدخل'!J15/'[1]قائمة الدخل'!J22</f>
        <v>0.14017143207504726</v>
      </c>
      <c r="K17" s="22">
        <f>'[1]قائمة الدخل'!K15/'[1]قائمة الدخل'!K22</f>
        <v>0.36381153205895234</v>
      </c>
      <c r="L17" s="22">
        <f>'[1]قائمة الدخل'!L15/'[1]قائمة الدخل'!L22</f>
        <v>0.48805554497699455</v>
      </c>
      <c r="M17" s="22">
        <f>'[1]قائمة الدخل'!M15/'[1]قائمة الدخل'!M22</f>
        <v>0.80785038969720147</v>
      </c>
      <c r="N17" s="22">
        <f>'[1]قائمة الدخل'!N15/'[1]قائمة الدخل'!N22</f>
        <v>0.60992191829429543</v>
      </c>
      <c r="O17" s="22">
        <f>'[1]قائمة الدخل'!O15/'[1]قائمة الدخل'!O22</f>
        <v>-1.1713659662819773</v>
      </c>
      <c r="P17" s="23" t="s">
        <v>38</v>
      </c>
      <c r="Q17" s="30" t="s">
        <v>39</v>
      </c>
    </row>
    <row r="18" spans="1:17">
      <c r="A18" s="21" t="s">
        <v>40</v>
      </c>
      <c r="B18" s="31">
        <f>'[1]قائمة الدخل'!B37/'[1]قائمة الدخل'!B22</f>
        <v>0.61065961027330606</v>
      </c>
      <c r="C18" s="31">
        <f>'[1]قائمة الدخل'!C37/'[1]قائمة الدخل'!C22</f>
        <v>0.87001205115887703</v>
      </c>
      <c r="D18" s="31">
        <f>'[1]قائمة الدخل'!D37/'[1]قائمة الدخل'!D22</f>
        <v>0.11983182876248398</v>
      </c>
      <c r="E18" s="31">
        <f>'[1]قائمة الدخل'!E37/'[1]قائمة الدخل'!E22</f>
        <v>2.2896017243607632E-2</v>
      </c>
      <c r="F18" s="22">
        <f>'[1]قائمة الدخل'!F37/'[1]قائمة الدخل'!F22</f>
        <v>2.1595942193944411</v>
      </c>
      <c r="G18" s="22">
        <f>'[1]قائمة الدخل'!G37/'[1]قائمة الدخل'!G22</f>
        <v>0.86077824843408235</v>
      </c>
      <c r="H18" s="22">
        <f>'[1]قائمة الدخل'!H37/'[1]قائمة الدخل'!H22</f>
        <v>0.66010289183252679</v>
      </c>
      <c r="I18" s="22">
        <f>'[1]قائمة الدخل'!I37/'[1]قائمة الدخل'!I22</f>
        <v>0.56423563189900838</v>
      </c>
      <c r="J18" s="22">
        <f>'[1]قائمة الدخل'!J37/'[1]قائمة الدخل'!J22</f>
        <v>4.349137350216141E-2</v>
      </c>
      <c r="K18" s="22">
        <f>'[1]قائمة الدخل'!K37/'[1]قائمة الدخل'!K22</f>
        <v>2.834383088080113E-2</v>
      </c>
      <c r="L18" s="22">
        <f>'[1]قائمة الدخل'!L37/'[1]قائمة الدخل'!L22</f>
        <v>0.14936833312694336</v>
      </c>
      <c r="M18" s="22">
        <f>'[1]قائمة الدخل'!M37/'[1]قائمة الدخل'!M22</f>
        <v>1.8128158002775702E-2</v>
      </c>
      <c r="N18" s="22">
        <f>'[1]قائمة الدخل'!N37/'[1]قائمة الدخل'!N22</f>
        <v>-1.758418433297114</v>
      </c>
      <c r="O18" s="22">
        <f>'[1]قائمة الدخل'!O37/'[1]قائمة الدخل'!O22</f>
        <v>5.2022192646108429</v>
      </c>
      <c r="P18" s="23" t="s">
        <v>41</v>
      </c>
      <c r="Q18" s="24" t="s">
        <v>42</v>
      </c>
    </row>
    <row r="19" spans="1:17">
      <c r="A19" s="21" t="s">
        <v>43</v>
      </c>
      <c r="B19" s="22">
        <f>'[1]قائمة الدخل'!B22/'[1]قائمة المركز المالي'!B21</f>
        <v>0.18971172228440228</v>
      </c>
      <c r="C19" s="22">
        <f>'[1]قائمة الدخل'!C22/'[1]قائمة المركز المالي'!C21</f>
        <v>0.21258227376518407</v>
      </c>
      <c r="D19" s="22">
        <f>'[1]قائمة الدخل'!D22/'[1]قائمة المركز المالي'!D21</f>
        <v>2.6689709412892858E-2</v>
      </c>
      <c r="E19" s="22">
        <f>'[1]قائمة الدخل'!E22/'[1]قائمة المركز المالي'!E21</f>
        <v>1.6269423673129446E-2</v>
      </c>
      <c r="F19" s="22">
        <f>'[1]قائمة الدخل'!F22/'[1]قائمة المركز المالي'!F21</f>
        <v>-2.0661654796765745E-2</v>
      </c>
      <c r="G19" s="22">
        <f>'[1]قائمة الدخل'!G22/'[1]قائمة المركز المالي'!G21</f>
        <v>0.11295804135017162</v>
      </c>
      <c r="H19" s="22">
        <f>'[1]قائمة الدخل'!H22/'[1]قائمة المركز المالي'!H21</f>
        <v>0.1112474264871291</v>
      </c>
      <c r="I19" s="22">
        <f>'[1]قائمة الدخل'!I22/'[1]قائمة المركز المالي'!I21</f>
        <v>7.7861064625296086E-2</v>
      </c>
      <c r="J19" s="22">
        <f>'[1]قائمة الدخل'!J22/'[1]قائمة المركز المالي'!J21</f>
        <v>0.10702479996841631</v>
      </c>
      <c r="K19" s="22">
        <f>'[1]قائمة الدخل'!K22/'[1]قائمة المركز المالي'!K21</f>
        <v>5.924371410343296E-2</v>
      </c>
      <c r="L19" s="22">
        <f>'[1]قائمة الدخل'!L22/'[1]قائمة المركز المالي'!L21</f>
        <v>3.2359689275920804E-2</v>
      </c>
      <c r="M19" s="22">
        <f>'[1]قائمة الدخل'!M22/'[1]قائمة المركز المالي'!M21</f>
        <v>1.2177087906822742E-2</v>
      </c>
      <c r="N19" s="22">
        <f>'[1]قائمة الدخل'!N22/'[1]قائمة المركز المالي'!N21</f>
        <v>5.4620258764196778E-3</v>
      </c>
      <c r="O19" s="22">
        <f>'[1]قائمة الدخل'!O22/'[1]قائمة المركز المالي'!O21</f>
        <v>-9.0528965281896547E-3</v>
      </c>
      <c r="P19" s="23" t="s">
        <v>44</v>
      </c>
      <c r="Q19" s="24" t="s">
        <v>45</v>
      </c>
    </row>
    <row r="20" spans="1:17">
      <c r="A20" s="21" t="s">
        <v>46</v>
      </c>
      <c r="B20" s="22">
        <f>'[1]قائمة المركز المالي'!B43/'[1]قائمة المركز المالي'!B21</f>
        <v>0.26918680011514856</v>
      </c>
      <c r="C20" s="22">
        <f>'[1]قائمة المركز المالي'!C43/'[1]قائمة المركز المالي'!C21</f>
        <v>0.26293742959745336</v>
      </c>
      <c r="D20" s="22">
        <f>'[1]قائمة المركز المالي'!D43/'[1]قائمة المركز المالي'!D21</f>
        <v>0.15507202271978124</v>
      </c>
      <c r="E20" s="22">
        <f>'[1]قائمة المركز المالي'!E43/'[1]قائمة المركز المالي'!E21</f>
        <v>0.17144644753012142</v>
      </c>
      <c r="F20" s="22">
        <f>'[1]قائمة المركز المالي'!F43/'[1]قائمة المركز المالي'!F21</f>
        <v>0.20197241709381078</v>
      </c>
      <c r="G20" s="22">
        <f>'[1]قائمة المركز المالي'!G43/'[1]قائمة المركز المالي'!G21</f>
        <v>0.21847727461775346</v>
      </c>
      <c r="H20" s="22">
        <f>'[1]قائمة المركز المالي'!H43/'[1]قائمة المركز المالي'!H21</f>
        <v>0.15215306687204788</v>
      </c>
      <c r="I20" s="22">
        <f>'[1]قائمة المركز المالي'!I43/'[1]قائمة المركز المالي'!I21</f>
        <v>0.13062244027098144</v>
      </c>
      <c r="J20" s="22">
        <f>'[1]قائمة المركز المالي'!J43/'[1]قائمة المركز المالي'!J21</f>
        <v>0.10322407097797467</v>
      </c>
      <c r="K20" s="22">
        <f>'[1]قائمة المركز المالي'!K43/'[1]قائمة المركز المالي'!K21</f>
        <v>0.12234950899240629</v>
      </c>
      <c r="L20" s="22">
        <f>'[1]قائمة المركز المالي'!L43/'[1]قائمة المركز المالي'!L21</f>
        <v>0.12976738916474173</v>
      </c>
      <c r="M20" s="22">
        <f>'[1]قائمة المركز المالي'!M43/'[1]قائمة المركز المالي'!M21</f>
        <v>6.4490083356814984E-2</v>
      </c>
      <c r="N20" s="22">
        <f>'[1]قائمة المركز المالي'!N43/'[1]قائمة المركز المالي'!N21</f>
        <v>0.11352513603377383</v>
      </c>
      <c r="O20" s="22">
        <f>'[1]قائمة المركز المالي'!O43/'[1]قائمة المركز المالي'!O21</f>
        <v>0.80363201914019078</v>
      </c>
      <c r="P20" s="23" t="s">
        <v>47</v>
      </c>
      <c r="Q20" s="24" t="s">
        <v>48</v>
      </c>
    </row>
    <row r="21" spans="1:17">
      <c r="A21" s="21" t="s">
        <v>49</v>
      </c>
      <c r="B21" s="22">
        <f>'[1]قائمة المركز المالي'!B43/('[1]قائمة المركز المالي'!B25+'[1]قائمة المركز المالي'!B26)</f>
        <v>0.38240272409307274</v>
      </c>
      <c r="C21" s="22">
        <f>'[1]قائمة المركز المالي'!C43/('[1]قائمة المركز المالي'!C25+'[1]قائمة المركز المالي'!C26)</f>
        <v>0.37274258171175573</v>
      </c>
      <c r="D21" s="22">
        <f>'[1]قائمة المركز المالي'!D43/('[1]قائمة المركز المالي'!D25+'[1]قائمة المركز المالي'!D26)</f>
        <v>0.19174874795299518</v>
      </c>
      <c r="E21" s="22">
        <f>'[1]قائمة المركز المالي'!E43/('[1]قائمة المركز المالي'!E25+'[1]قائمة المركز المالي'!E26)</f>
        <v>0.22150097482327546</v>
      </c>
      <c r="F21" s="22">
        <f>'[1]قائمة المركز المالي'!F43/('[1]قائمة المركز المالي'!F25+'[1]قائمة المركز المالي'!F26)</f>
        <v>0.26544313715906775</v>
      </c>
      <c r="G21" s="22">
        <f>'[1]قائمة المركز المالي'!G43/('[1]قائمة المركز المالي'!G25+'[1]قائمة المركز المالي'!G26)</f>
        <v>0.29841177525863583</v>
      </c>
      <c r="H21" s="22">
        <f>'[1]قائمة المركز المالي'!H43/('[1]قائمة المركز المالي'!H25+'[1]قائمة المركز المالي'!H26)</f>
        <v>0.1884869021251486</v>
      </c>
      <c r="I21" s="22">
        <f>'[1]قائمة المركز المالي'!I43/('[1]قائمة المركز المالي'!I25+'[1]قائمة المركز المالي'!I26)</f>
        <v>0.15791380604352795</v>
      </c>
      <c r="J21" s="22">
        <f>'[1]قائمة المركز المالي'!J43/('[1]قائمة المركز المالي'!J25+'[1]قائمة المركز المالي'!J26)</f>
        <v>0.12123738229947376</v>
      </c>
      <c r="K21" s="22">
        <f>'[1]قائمة المركز المالي'!K43/('[1]قائمة المركز المالي'!K25+'[1]قائمة المركز المالي'!K26)</f>
        <v>0.14464569618528572</v>
      </c>
      <c r="L21" s="22">
        <f>'[1]قائمة المركز المالي'!L43/('[1]قائمة المركز المالي'!L25+'[1]قائمة المركز المالي'!L26)</f>
        <v>0.1555040546102561</v>
      </c>
      <c r="M21" s="22">
        <f>'[1]قائمة المركز المالي'!M43/('[1]قائمة المركز المالي'!M25+'[1]قائمة المركز المالي'!M26)</f>
        <v>7.233804115975935E-2</v>
      </c>
      <c r="N21" s="22">
        <f>'[1]قائمة المركز المالي'!N43/('[1]قائمة المركز المالي'!N25+'[1]قائمة المركز المالي'!N26)</f>
        <v>0.1312932566792217</v>
      </c>
      <c r="O21" s="22">
        <f>'[1]قائمة المركز المالي'!O43/('[1]قائمة المركز المالي'!O25+'[1]قائمة المركز المالي'!O26)</f>
        <v>4.308463251258253</v>
      </c>
      <c r="P21" s="23" t="s">
        <v>50</v>
      </c>
      <c r="Q21" s="24" t="s">
        <v>51</v>
      </c>
    </row>
    <row r="22" spans="1:17">
      <c r="A22" s="21" t="s">
        <v>52</v>
      </c>
      <c r="B22" s="22">
        <f>'[1]قائمة المركز المالي'!B32/'[1]قائمة المركز المالي'!B21</f>
        <v>0.73081319988485138</v>
      </c>
      <c r="C22" s="22">
        <f>'[1]قائمة المركز المالي'!C32/'[1]قائمة المركز المالي'!C21</f>
        <v>0.73706257040254664</v>
      </c>
      <c r="D22" s="22">
        <f>'[1]قائمة المركز المالي'!D32/'[1]قائمة المركز المالي'!D21</f>
        <v>0.84492797728021873</v>
      </c>
      <c r="E22" s="22">
        <f>'[1]قائمة المركز المالي'!E32/'[1]قائمة المركز المالي'!E21</f>
        <v>0.82855355246987861</v>
      </c>
      <c r="F22" s="22">
        <f>'[1]قائمة المركز المالي'!F32/'[1]قائمة المركز المالي'!F21</f>
        <v>0.79802758290618925</v>
      </c>
      <c r="G22" s="22">
        <f>'[1]قائمة المركز المالي'!G32/'[1]قائمة المركز المالي'!G21</f>
        <v>0.78152272538224654</v>
      </c>
      <c r="H22" s="22">
        <f>'[1]قائمة المركز المالي'!H32/'[1]قائمة المركز المالي'!H21</f>
        <v>0.84784693312795212</v>
      </c>
      <c r="I22" s="22">
        <f>'[1]قائمة المركز المالي'!I32/'[1]قائمة المركز المالي'!I21</f>
        <v>0.86937755972901853</v>
      </c>
      <c r="J22" s="22">
        <f>'[1]قائمة المركز المالي'!J32/'[1]قائمة المركز المالي'!J21</f>
        <v>0.8967759290220253</v>
      </c>
      <c r="K22" s="22">
        <f>'[1]قائمة المركز المالي'!K32/'[1]قائمة المركز المالي'!K21</f>
        <v>0.87765049100759374</v>
      </c>
      <c r="L22" s="22">
        <f>'[1]قائمة المركز المالي'!L32/'[1]قائمة المركز المالي'!L21</f>
        <v>0.87023261083525827</v>
      </c>
      <c r="M22" s="22">
        <f>'[1]قائمة المركز المالي'!M32/'[1]قائمة المركز المالي'!M21</f>
        <v>0.93550991664318506</v>
      </c>
      <c r="N22" s="22">
        <f>'[1]قائمة المركز المالي'!N32/'[1]قائمة المركز المالي'!N21</f>
        <v>0.88647486396622621</v>
      </c>
      <c r="O22" s="22">
        <f>'[1]قائمة المركز المالي'!O32/'[1]قائمة المركز المالي'!O21</f>
        <v>0.19636798085980922</v>
      </c>
      <c r="P22" s="23" t="s">
        <v>53</v>
      </c>
      <c r="Q22" s="24" t="s">
        <v>54</v>
      </c>
    </row>
    <row r="23" spans="1:17">
      <c r="A23" s="21" t="s">
        <v>55</v>
      </c>
      <c r="B23" s="22">
        <f>('[1]قائمة المركز المالي'!B25+'[1]قائمة المركز المالي'!B26)/'[1]قائمة المركز المالي'!B21</f>
        <v>0.70393536226387177</v>
      </c>
      <c r="C23" s="22">
        <f>('[1]قائمة المركز المالي'!C25+'[1]قائمة المركز المالي'!C26)/'[1]قائمة المركز المالي'!C21</f>
        <v>0.70541291094234193</v>
      </c>
      <c r="D23" s="22">
        <f>('[1]قائمة المركز المالي'!D25+'[1]قائمة المركز المالي'!D26)/'[1]قائمة المركز المالي'!D21</f>
        <v>0.80872508621435812</v>
      </c>
      <c r="E23" s="22">
        <f>('[1]قائمة المركز المالي'!E25+'[1]قائمة المركز المالي'!E26)/'[1]قائمة المركز المالي'!E21</f>
        <v>0.77402118734199687</v>
      </c>
      <c r="F23" s="22">
        <f>('[1]قائمة المركز المالي'!F25+'[1]قائمة المركز المالي'!F26)/'[1]قائمة المركز المالي'!F21</f>
        <v>0.76088769615760721</v>
      </c>
      <c r="G23" s="22">
        <f>('[1]قائمة المركز المالي'!G25+'[1]قائمة المركز المالي'!G26)/'[1]قائمة المركز المالي'!G21</f>
        <v>0.73213355749248665</v>
      </c>
      <c r="H23" s="22">
        <f>('[1]قائمة المركز المالي'!H25+'[1]قائمة المركز المالي'!H26)/'[1]قائمة المركز المالي'!H21</f>
        <v>0.80723416405360437</v>
      </c>
      <c r="I23" s="22">
        <f>('[1]قائمة المركز المالي'!I25+'[1]قائمة المركز المالي'!I26)/'[1]قائمة المركز المالي'!I21</f>
        <v>0.82717555572674994</v>
      </c>
      <c r="J23" s="22">
        <f>('[1]قائمة المركز المالي'!J25+'[1]قائمة المركز المالي'!J26)/'[1]قائمة المركز المالي'!J21</f>
        <v>0.85142114602075769</v>
      </c>
      <c r="K23" s="22">
        <f>('[1]قائمة المركز المالي'!K25+'[1]قائمة المركز المالي'!K26)/'[1]قائمة المركز المالي'!K21</f>
        <v>0.84585654616146444</v>
      </c>
      <c r="L23" s="22">
        <f>('[1]قائمة المركز المالي'!L25+'[1]قائمة المركز المالي'!L26)/'[1]قائمة المركز المالي'!L21</f>
        <v>0.83449521293821649</v>
      </c>
      <c r="M23" s="22">
        <f>('[1]قائمة المركز المالي'!M25+'[1]قائمة المركز المالي'!M26)/'[1]قائمة المركز المالي'!M21</f>
        <v>0.89150994860903032</v>
      </c>
      <c r="N23" s="22">
        <f>('[1]قائمة المركز المالي'!N25+'[1]قائمة المركز المالي'!N26)/'[1]قائمة المركز المالي'!N21</f>
        <v>0.86466844455797687</v>
      </c>
      <c r="O23" s="22">
        <f>('[1]قائمة المركز المالي'!O25+'[1]قائمة المركز المالي'!O26)/'[1]قائمة المركز المالي'!O21</f>
        <v>0.18652405098395497</v>
      </c>
      <c r="P23" s="23" t="s">
        <v>56</v>
      </c>
      <c r="Q23" s="24" t="s">
        <v>57</v>
      </c>
    </row>
    <row r="24" spans="1:17">
      <c r="A24" s="21" t="s">
        <v>58</v>
      </c>
      <c r="B24" s="22">
        <f>'[1]قائمة المركز المالي'!B11/'[1]قائمة المركز المالي'!B21</f>
        <v>0.12333893748179006</v>
      </c>
      <c r="C24" s="22">
        <f>'[1]قائمة المركز المالي'!C11/'[1]قائمة المركز المالي'!C21</f>
        <v>0.19314195768159378</v>
      </c>
      <c r="D24" s="22">
        <f>'[1]قائمة المركز المالي'!D11/'[1]قائمة المركز المالي'!D21</f>
        <v>0.29921805852414751</v>
      </c>
      <c r="E24" s="22">
        <f>'[1]قائمة المركز المالي'!E11/'[1]قائمة المركز المالي'!E21</f>
        <v>0.22181284041159197</v>
      </c>
      <c r="F24" s="22">
        <f>'[1]قائمة المركز المالي'!F11/'[1]قائمة المركز المالي'!F21</f>
        <v>0.20189214577888231</v>
      </c>
      <c r="G24" s="22">
        <f>'[1]قائمة المركز المالي'!G11/'[1]قائمة المركز المالي'!G21</f>
        <v>0.16577019316734479</v>
      </c>
      <c r="H24" s="22">
        <f>'[1]قائمة المركز المالي'!H11/'[1]قائمة المركز المالي'!H21</f>
        <v>0.17915383587779612</v>
      </c>
      <c r="I24" s="22">
        <f>'[1]قائمة المركز المالي'!I11/'[1]قائمة المركز المالي'!I21</f>
        <v>0.21469725576456414</v>
      </c>
      <c r="J24" s="22">
        <f>'[1]قائمة المركز المالي'!J11/'[1]قائمة المركز المالي'!J21</f>
        <v>0.18863747073802115</v>
      </c>
      <c r="K24" s="22">
        <f>'[1]قائمة المركز المالي'!K11/'[1]قائمة المركز المالي'!K21</f>
        <v>0.31770642257354598</v>
      </c>
      <c r="L24" s="22">
        <f>'[1]قائمة المركز المالي'!L11/'[1]قائمة المركز المالي'!L21</f>
        <v>0.37063998229362194</v>
      </c>
      <c r="M24" s="22">
        <f>'[1]قائمة المركز المالي'!M11/'[1]قائمة المركز المالي'!M21</f>
        <v>0.36887269485469032</v>
      </c>
      <c r="N24" s="22">
        <f>'[1]قائمة المركز المالي'!N11/'[1]قائمة المركز المالي'!N21</f>
        <v>0.17422767628197258</v>
      </c>
      <c r="O24" s="22" t="s">
        <v>59</v>
      </c>
      <c r="P24" s="23" t="s">
        <v>60</v>
      </c>
      <c r="Q24" s="24" t="s">
        <v>61</v>
      </c>
    </row>
    <row r="25" spans="1:17">
      <c r="A25" s="21" t="s">
        <v>62</v>
      </c>
      <c r="B25" s="22">
        <f>'[1]قائمة المركز المالي'!B11/('[1]قائمة المركز المالي'!B25+'[1]قائمة المركز المالي'!B26)</f>
        <v>0.17521344159374133</v>
      </c>
      <c r="C25" s="22">
        <f>'[1]قائمة المركز المالي'!C11/('[1]قائمة المركز المالي'!C25+'[1]قائمة المركز المالي'!C26)</f>
        <v>0.27379986201780837</v>
      </c>
      <c r="D25" s="22">
        <f>'[1]قائمة المركز المالي'!D11/('[1]قائمة المركز المالي'!D25+'[1]قائمة المركز المالي'!D26)</f>
        <v>0.36998735865210658</v>
      </c>
      <c r="E25" s="22">
        <f>'[1]قائمة المركز المالي'!E11/('[1]قائمة المركز المالي'!E25+'[1]قائمة المركز المالي'!E26)</f>
        <v>0.28657205259884599</v>
      </c>
      <c r="F25" s="22">
        <f>'[1]قائمة المركز المالي'!F11/('[1]قائمة المركز المالي'!F25+'[1]قائمة المركز المالي'!F26)</f>
        <v>0.26533764023050149</v>
      </c>
      <c r="G25" s="22">
        <f>'[1]قائمة المركز المالي'!G11/('[1]قائمة المركز المالي'!G25+'[1]قائمة المركز المالي'!G26)</f>
        <v>0.22642070080095458</v>
      </c>
      <c r="H25" s="22">
        <f>'[1]قائمة المركز المالي'!H11/('[1]قائمة المركز المالي'!H25+'[1]قائمة المركز المالي'!H26)</f>
        <v>0.22193539849472896</v>
      </c>
      <c r="I25" s="22">
        <f>'[1]قائمة المركز المالي'!I11/('[1]قائمة المركز المالي'!I25+'[1]قائمة المركز المالي'!I26)</f>
        <v>0.25955464263681344</v>
      </c>
      <c r="J25" s="22">
        <f>'[1]قائمة المركز المالي'!J11/('[1]قائمة المركز المالي'!J25+'[1]قائمة المركز المالي'!J26)</f>
        <v>0.22155600858593444</v>
      </c>
      <c r="K25" s="22">
        <f>'[1]قائمة المركز المالي'!K11/('[1]قائمة المركز المالي'!K25+'[1]قائمة المركز المالي'!K26)</f>
        <v>0.37560319656484564</v>
      </c>
      <c r="L25" s="22">
        <f>'[1]قائمة المركز المالي'!L11/('[1]قائمة المركز المالي'!L25+'[1]قائمة المركز المالي'!L26)</f>
        <v>0.44414872194247446</v>
      </c>
      <c r="M25" s="22">
        <f>'[1]قائمة المركز المالي'!M11/('[1]قائمة المركز المالي'!M25+'[1]قائمة المركز المالي'!M26)</f>
        <v>0.41376172574430642</v>
      </c>
      <c r="N25" s="22">
        <f>'[1]قائمة المركز المالي'!N11/('[1]قائمة المركز المالي'!N25+'[1]قائمة المركز المالي'!N26)</f>
        <v>0.20149651277148053</v>
      </c>
      <c r="O25" s="22" t="s">
        <v>59</v>
      </c>
      <c r="P25" s="23" t="s">
        <v>63</v>
      </c>
      <c r="Q25" s="24" t="s">
        <v>64</v>
      </c>
    </row>
    <row r="26" spans="1:17" ht="33">
      <c r="A26" s="21" t="s">
        <v>65</v>
      </c>
      <c r="B26" s="22">
        <f>'[1]قائمة المركز المالي'!B43/'[1]قائمة المركز المالي'!B11</f>
        <v>2.1824965060599109</v>
      </c>
      <c r="C26" s="22">
        <f>'[1]قائمة المركز المالي'!C43/'[1]قائمة المركز المالي'!C11</f>
        <v>1.3613687712067288</v>
      </c>
      <c r="D26" s="22">
        <f>'[1]قائمة المركز المالي'!D43/'[1]قائمة المركز المالي'!D11</f>
        <v>0.51825756601942063</v>
      </c>
      <c r="E26" s="22">
        <f>'[1]قائمة المركز المالي'!E43/'[1]قائمة المركز المالي'!E11</f>
        <v>0.77293292494694377</v>
      </c>
      <c r="F26" s="22">
        <f>'[1]قائمة المركز المالي'!F43/'[1]قائمة المركز المالي'!F11</f>
        <v>1.0003975950357991</v>
      </c>
      <c r="G26" s="22">
        <f>'[1]قائمة المركز المالي'!G43/'[1]قائمة المركز المالي'!G11</f>
        <v>1.3179527057509124</v>
      </c>
      <c r="H26" s="22">
        <f>'[1]قائمة المركز المالي'!H43/'[1]قائمة المركز المالي'!H11</f>
        <v>0.84928724035713132</v>
      </c>
      <c r="I26" s="22">
        <f>'[1]قائمة المركز المالي'!I43/'[1]قائمة المركز المالي'!I11</f>
        <v>0.6084029337301885</v>
      </c>
      <c r="J26" s="22">
        <f>'[1]قائمة المركز المالي'!J43/'[1]قائمة المركز المالي'!J11</f>
        <v>0.54720873098077005</v>
      </c>
      <c r="K26" s="22">
        <f>'[1]قائمة المركز المالي'!K43/'[1]قائمة المركز المالي'!K11</f>
        <v>0.38510240995862638</v>
      </c>
      <c r="L26" s="22">
        <f>'[1]قائمة المركز المالي'!L43/'[1]قائمة المركز المالي'!L11</f>
        <v>0.35011708224705146</v>
      </c>
      <c r="M26" s="22">
        <f>'[1]قائمة المركز المالي'!M43/'[1]قائمة المركز المالي'!M11</f>
        <v>0.17483019008012912</v>
      </c>
      <c r="N26" s="22">
        <f>'[1]قائمة المركز المالي'!N43/'[1]قائمة المركز المالي'!N11</f>
        <v>0.65159071426770965</v>
      </c>
      <c r="O26" s="22" t="s">
        <v>59</v>
      </c>
      <c r="P26" s="23" t="s">
        <v>66</v>
      </c>
      <c r="Q26" s="24" t="s">
        <v>67</v>
      </c>
    </row>
    <row r="27" spans="1:17">
      <c r="A27" s="32" t="s">
        <v>68</v>
      </c>
      <c r="B27" s="33">
        <f>'[1]قائمة المركز المالي'!B21/'[1]قائمة المركز المالي'!B32</f>
        <v>1.3683387220668184</v>
      </c>
      <c r="C27" s="33">
        <f>'[1]قائمة المركز المالي'!C21/'[1]قائمة المركز المالي'!C32</f>
        <v>1.356736917808552</v>
      </c>
      <c r="D27" s="33">
        <f>'[1]قائمة المركز المالي'!D21/'[1]قائمة المركز المالي'!D32</f>
        <v>1.1835328298856316</v>
      </c>
      <c r="E27" s="33">
        <f>'[1]قائمة المركز المالي'!E21/'[1]قائمة المركز المالي'!E32</f>
        <v>1.2069225906026808</v>
      </c>
      <c r="F27" s="33">
        <f>'[1]قائمة المركز المالي'!F21/'[1]قائمة المركز المالي'!F32</f>
        <v>1.2530895189841493</v>
      </c>
      <c r="G27" s="33">
        <f>'[1]قائمة المركز المالي'!G21/'[1]قائمة المركز المالي'!G32</f>
        <v>1.2795533226636437</v>
      </c>
      <c r="H27" s="33">
        <f>'[1]قائمة المركز المالي'!H21/'[1]قائمة المركز المالي'!H32</f>
        <v>1.1794581792148628</v>
      </c>
      <c r="I27" s="33">
        <f>'[1]قائمة المركز المالي'!I21/'[1]قائمة المركز المالي'!I32</f>
        <v>1.1502482308281523</v>
      </c>
      <c r="J27" s="33">
        <f>'[1]قائمة المركز المالي'!J21/'[1]قائمة المركز المالي'!J32</f>
        <v>1.1151057556713695</v>
      </c>
      <c r="K27" s="33">
        <f>'[1]قائمة المركز المالي'!K21/'[1]قائمة المركز المالي'!K32</f>
        <v>1.1394057318328872</v>
      </c>
      <c r="L27" s="33">
        <f>'[1]قائمة المركز المالي'!L21/'[1]قائمة المركز المالي'!L32</f>
        <v>1.1491180490698798</v>
      </c>
      <c r="M27" s="33">
        <f>'[1]قائمة المركز المالي'!M21/'[1]قائمة المركز المالي'!M32</f>
        <v>1.0689357560080384</v>
      </c>
      <c r="N27" s="33">
        <f>'[1]قائمة المركز المالي'!N21/'[1]قائمة المركز المالي'!N32</f>
        <v>1.1280635702696011</v>
      </c>
      <c r="O27" s="33">
        <f>'[1]قائمة المركز المالي'!O21/'[1]قائمة المركز المالي'!O32</f>
        <v>5.0924799227523687</v>
      </c>
      <c r="P27" s="34" t="s">
        <v>69</v>
      </c>
      <c r="Q27" s="35" t="s">
        <v>70</v>
      </c>
    </row>
    <row r="28" spans="1:17">
      <c r="N28" s="4"/>
      <c r="O28" s="4"/>
      <c r="P28" s="4"/>
      <c r="Q28" s="4"/>
    </row>
    <row r="29" spans="1:17">
      <c r="A29" s="4" t="s">
        <v>71</v>
      </c>
      <c r="N29" s="4"/>
      <c r="O29" s="4"/>
      <c r="P29" s="4"/>
      <c r="Q29" s="4"/>
    </row>
    <row r="30" spans="1:17">
      <c r="A30" s="4" t="s">
        <v>72</v>
      </c>
      <c r="B30" s="36">
        <v>52500000</v>
      </c>
      <c r="C30" s="36">
        <v>52500000</v>
      </c>
      <c r="D30" s="36">
        <f>'[1]قائمة المركز المالي'!D36/100</f>
        <v>52500000</v>
      </c>
      <c r="E30" s="36">
        <f>'[1]قائمة المركز المالي'!E36/100</f>
        <v>52500000</v>
      </c>
      <c r="F30" s="37">
        <f>'[1]قائمة المركز المالي'!F36/100</f>
        <v>52500000</v>
      </c>
      <c r="G30" s="37">
        <f>'[1]قائمة المركز المالي'!G36/100</f>
        <v>50231623</v>
      </c>
      <c r="H30" s="37">
        <f>'[1]قائمة المركز المالي'!H36/100</f>
        <v>44290612</v>
      </c>
      <c r="I30" s="37">
        <f>'[1]قائمة المركز المالي'!I36/100</f>
        <v>44290612</v>
      </c>
      <c r="J30" s="37">
        <f>'[1]قائمة المركز المالي'!J36/100</f>
        <v>42049784</v>
      </c>
      <c r="K30" s="37">
        <f>'[1]قائمة المركز المالي'!K36/100</f>
        <v>41222665</v>
      </c>
      <c r="L30" s="37">
        <f>'[1]قائمة المركز المالي'!L36/100</f>
        <v>41222665</v>
      </c>
      <c r="M30" s="37">
        <f>'[1]قائمة المركز المالي'!M36/100</f>
        <v>17500000</v>
      </c>
      <c r="N30" s="38">
        <f>'[1]قائمة المركز المالي'!N34/'نسب مالية'!N33</f>
        <v>17500000</v>
      </c>
      <c r="O30" s="38">
        <f>'[1]قائمة المركز المالي'!O34/'نسب مالية'!O33</f>
        <v>17500000</v>
      </c>
      <c r="P30" s="4"/>
      <c r="Q30" s="4"/>
    </row>
    <row r="31" spans="1:17">
      <c r="A31" s="4" t="s">
        <v>73</v>
      </c>
      <c r="B31" s="36">
        <v>478897</v>
      </c>
      <c r="C31" s="36">
        <v>590231</v>
      </c>
      <c r="D31" s="36">
        <v>416233</v>
      </c>
      <c r="E31" s="36">
        <v>793142</v>
      </c>
      <c r="F31" s="37">
        <v>3938946</v>
      </c>
      <c r="G31" s="37">
        <v>6575718</v>
      </c>
      <c r="H31" s="38">
        <v>94358</v>
      </c>
      <c r="I31" s="38">
        <v>2563876</v>
      </c>
      <c r="J31" s="38">
        <v>1331161</v>
      </c>
      <c r="K31" s="38">
        <v>22200</v>
      </c>
      <c r="L31" s="38">
        <v>115673</v>
      </c>
      <c r="M31" s="4" t="s">
        <v>59</v>
      </c>
      <c r="N31" s="4" t="s">
        <v>59</v>
      </c>
      <c r="O31" s="4" t="s">
        <v>59</v>
      </c>
      <c r="P31" s="4"/>
      <c r="Q31" s="4"/>
    </row>
    <row r="32" spans="1:17">
      <c r="A32" s="4" t="s">
        <v>74</v>
      </c>
      <c r="B32" s="39">
        <v>703.15</v>
      </c>
      <c r="C32" s="39">
        <v>402.03</v>
      </c>
      <c r="D32" s="39">
        <v>328</v>
      </c>
      <c r="E32" s="39">
        <v>385</v>
      </c>
      <c r="F32" s="10">
        <v>515.92999999999995</v>
      </c>
      <c r="G32" s="10">
        <v>111</v>
      </c>
      <c r="H32" s="40">
        <v>95.75</v>
      </c>
      <c r="I32" s="40">
        <v>96</v>
      </c>
      <c r="J32" s="4">
        <v>98.59</v>
      </c>
      <c r="K32" s="4">
        <v>96.05</v>
      </c>
      <c r="L32" s="40">
        <f>539/5</f>
        <v>107.8</v>
      </c>
      <c r="M32" s="4" t="s">
        <v>59</v>
      </c>
      <c r="N32" s="4" t="s">
        <v>59</v>
      </c>
      <c r="O32" s="4" t="s">
        <v>59</v>
      </c>
      <c r="P32" s="4"/>
      <c r="Q32" s="4"/>
    </row>
    <row r="33" spans="1:19">
      <c r="A33" s="4" t="s">
        <v>75</v>
      </c>
      <c r="B33" s="39">
        <v>100</v>
      </c>
      <c r="C33" s="39">
        <v>100</v>
      </c>
      <c r="D33" s="39">
        <v>100</v>
      </c>
      <c r="E33" s="39">
        <v>100</v>
      </c>
      <c r="F33" s="10">
        <v>100</v>
      </c>
      <c r="G33" s="10">
        <v>100</v>
      </c>
      <c r="H33" s="4">
        <v>100</v>
      </c>
      <c r="I33" s="4">
        <v>100</v>
      </c>
      <c r="J33" s="4">
        <v>100</v>
      </c>
      <c r="K33" s="4">
        <v>100</v>
      </c>
      <c r="L33" s="4">
        <v>100</v>
      </c>
      <c r="M33" s="5">
        <v>100</v>
      </c>
      <c r="N33" s="4">
        <v>100</v>
      </c>
      <c r="O33" s="4">
        <v>100</v>
      </c>
      <c r="P33" s="4"/>
      <c r="Q33" s="4"/>
    </row>
    <row r="34" spans="1:19">
      <c r="E34" s="37"/>
      <c r="F34" s="37"/>
      <c r="N34" s="4"/>
      <c r="O34" s="4"/>
      <c r="P34" s="4"/>
      <c r="Q34" s="4"/>
    </row>
    <row r="35" spans="1:19">
      <c r="A35" s="41" t="s">
        <v>76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</sheetData>
  <mergeCells count="2">
    <mergeCell ref="B4:E4"/>
    <mergeCell ref="A35:S35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نسب مالية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etahleh</dc:creator>
  <cp:lastModifiedBy>etahleh</cp:lastModifiedBy>
  <dcterms:created xsi:type="dcterms:W3CDTF">2022-12-01T10:59:42Z</dcterms:created>
  <dcterms:modified xsi:type="dcterms:W3CDTF">2022-12-01T10:59:51Z</dcterms:modified>
</cp:coreProperties>
</file>