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نسب مالية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K7" i="1"/>
  <c r="L7" i="1"/>
  <c r="B8" i="1"/>
  <c r="B11" i="1" s="1"/>
  <c r="C8" i="1"/>
  <c r="D8" i="1"/>
  <c r="E8" i="1"/>
  <c r="F8" i="1"/>
  <c r="G8" i="1"/>
  <c r="G11" i="1" s="1"/>
  <c r="J8" i="1"/>
  <c r="K8" i="1"/>
  <c r="L8" i="1"/>
  <c r="M8" i="1"/>
  <c r="N8" i="1"/>
  <c r="O8" i="1"/>
  <c r="F10" i="1"/>
  <c r="F14" i="1" s="1"/>
  <c r="G10" i="1"/>
  <c r="H10" i="1"/>
  <c r="I10" i="1"/>
  <c r="J10" i="1"/>
  <c r="K10" i="1"/>
  <c r="L10" i="1"/>
  <c r="L14" i="1" s="1"/>
  <c r="M10" i="1"/>
  <c r="N10" i="1"/>
  <c r="O10" i="1"/>
  <c r="C11" i="1"/>
  <c r="D11" i="1"/>
  <c r="E11" i="1"/>
  <c r="F11" i="1"/>
  <c r="J11" i="1"/>
  <c r="K11" i="1"/>
  <c r="L11" i="1"/>
  <c r="F12" i="1"/>
  <c r="G12" i="1"/>
  <c r="H12" i="1"/>
  <c r="J12" i="1"/>
  <c r="K12" i="1"/>
  <c r="L12" i="1"/>
  <c r="F13" i="1"/>
  <c r="J13" i="1"/>
  <c r="K13" i="1"/>
  <c r="L13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B24" i="1"/>
  <c r="B7" i="1" s="1"/>
  <c r="C24" i="1"/>
  <c r="C7" i="1" s="1"/>
  <c r="D24" i="1"/>
  <c r="D7" i="1" s="1"/>
  <c r="E24" i="1"/>
  <c r="E10" i="1" s="1"/>
  <c r="E14" i="1" s="1"/>
  <c r="E7" i="1" l="1"/>
  <c r="G13" i="1"/>
  <c r="D10" i="1"/>
  <c r="D14" i="1" s="1"/>
  <c r="C10" i="1"/>
  <c r="C14" i="1" s="1"/>
  <c r="B10" i="1"/>
  <c r="B14" i="1" s="1"/>
  <c r="H8" i="1" l="1"/>
  <c r="H11" i="1" l="1"/>
  <c r="H13" i="1"/>
  <c r="I8" i="1" l="1"/>
  <c r="I11" i="1" s="1"/>
</calcChain>
</file>

<file path=xl/sharedStrings.xml><?xml version="1.0" encoding="utf-8"?>
<sst xmlns="http://schemas.openxmlformats.org/spreadsheetml/2006/main" count="78" uniqueCount="53">
  <si>
    <t>القيمة الإسمية للسهم</t>
  </si>
  <si>
    <t>القيمة السوقية للسهم</t>
  </si>
  <si>
    <t>عدد الأسهم المتداولة</t>
  </si>
  <si>
    <t>عدد الأسهم المكتتب بها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</si>
  <si>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2012</t>
  </si>
  <si>
    <t>Equity Ratio %</t>
  </si>
  <si>
    <t>حقوق المساهمين / مجموع الموجودات</t>
  </si>
  <si>
    <t xml:space="preserve"> (%) نسبة الملكية</t>
  </si>
  <si>
    <t>Current Liabilities to Total Assets %</t>
  </si>
  <si>
    <t>المطلوبات المتداولة / مجموع الموجودات</t>
  </si>
  <si>
    <t xml:space="preserve"> (%) معدل المديونية</t>
  </si>
  <si>
    <t>Net technical reserves to net insurance premium</t>
  </si>
  <si>
    <t xml:space="preserve">الاحتياطيات الفنية والحسابية / صافي الاقساط </t>
  </si>
  <si>
    <t xml:space="preserve"> (%) صافي الإحتياطات الفنية إلى صافي الأقساط المتحققة</t>
  </si>
  <si>
    <t>Net Insurance Premium to Net Equity</t>
  </si>
  <si>
    <t>صافي الاقساط / صافي حقوق المساهمين</t>
  </si>
  <si>
    <t xml:space="preserve"> (%) صافي الأقساط المتحققة إلى حقوق المساهمين</t>
  </si>
  <si>
    <t>Return on Equity %</t>
  </si>
  <si>
    <t>صافي الربح / صافي حقوق المساهمين</t>
  </si>
  <si>
    <t>العائد على حقوق المساهمين  (%)</t>
  </si>
  <si>
    <t>Returns on Assets %</t>
  </si>
  <si>
    <t>صافي الربح / مجموع الموجودات</t>
  </si>
  <si>
    <t>العائد على مجموع الموجودات  (%)</t>
  </si>
  <si>
    <t>Price Book Value Ratio (times)</t>
  </si>
  <si>
    <t>القيمة السوقية / القيمة الدفترية</t>
  </si>
  <si>
    <t>*</t>
  </si>
  <si>
    <t>القيمة السوقية الى القيمة الدفترية (مره)</t>
  </si>
  <si>
    <t>Cash Dividends to Earnings %</t>
  </si>
  <si>
    <t>الربح الموزع للسهم / عائد السهم</t>
  </si>
  <si>
    <t xml:space="preserve"> (%) الأرباح الموزعة للسهم الى عائد السهم</t>
  </si>
  <si>
    <t>Dividend Yield %</t>
  </si>
  <si>
    <t>الربح الموزع للسهم / القيمة السوقية للسهم</t>
  </si>
  <si>
    <t xml:space="preserve"> (%) الأرباح الموزعة الى القيمة السوقية</t>
  </si>
  <si>
    <t>Price Earnings ratio (Times)</t>
  </si>
  <si>
    <t>القيمة السوقية / العائد</t>
  </si>
  <si>
    <t>القيمة السوقية الى العائد (مره)</t>
  </si>
  <si>
    <t>Book Value per share (S.P)</t>
  </si>
  <si>
    <t>صافي حقوق المساهمين / عدد الأسهم</t>
  </si>
  <si>
    <t>القيمة الدفترية للسهم الواحد (ليرة سورية)</t>
  </si>
  <si>
    <t>Cash Dividendens per share (S.P)</t>
  </si>
  <si>
    <t>الأرباح الموزعة / عدد الأسهم</t>
  </si>
  <si>
    <t>الأرباح الموزعة للسهم الواحد (ليرة سورية)</t>
  </si>
  <si>
    <t>Earnings per share (S.P)</t>
  </si>
  <si>
    <t>صافي الأرباح / عدد الأسهم</t>
  </si>
  <si>
    <t>عائد السهم الواحد (ليرة سورية)</t>
  </si>
  <si>
    <t>Turnover Ratio %</t>
  </si>
  <si>
    <t>عدد الأسهم المتداولة / عدد الأسهم</t>
  </si>
  <si>
    <t xml:space="preserve"> (%) معدل دوران السهم</t>
  </si>
  <si>
    <t>Financial Ratios</t>
  </si>
  <si>
    <t>شرح النسبة</t>
  </si>
  <si>
    <t>النسب</t>
  </si>
  <si>
    <t>النسب المالية</t>
  </si>
  <si>
    <t>السورية الدولية للتأمين - أروب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</si>
</sst>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abic Transparent"/>
      <charset val="178"/>
    </font>
    <font>
      <sz val="13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rgb="FFC00000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43" fontId="2" fillId="0" borderId="0" xfId="1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1" applyNumberFormat="1" applyFont="1" applyBorder="1" applyAlignment="1"/>
    <xf numFmtId="164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2" fillId="0" borderId="1" xfId="0" applyFont="1" applyFill="1" applyBorder="1" applyAlignment="1">
      <alignment vertical="center"/>
    </xf>
    <xf numFmtId="10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/>
    </xf>
    <xf numFmtId="10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Insurance/AROP%20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ama/&#1583;&#1604;&#1610;&#1604;%20&#1575;&#1604;&#1588;&#1585;&#1603;&#1575;&#1578;%20&#1605;&#1587;&#1608;&#1583;&#1577;/AROP-2012/INCOME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6230942125</v>
          </cell>
          <cell r="C22">
            <v>4787830763</v>
          </cell>
          <cell r="D22">
            <v>4650097359</v>
          </cell>
          <cell r="E22">
            <v>4596859854</v>
          </cell>
          <cell r="F22">
            <v>4318557504</v>
          </cell>
          <cell r="G22">
            <v>3878746265</v>
          </cell>
          <cell r="H22">
            <v>3372157849</v>
          </cell>
          <cell r="I22">
            <v>3320673631</v>
          </cell>
          <cell r="J22">
            <v>3101391605</v>
          </cell>
          <cell r="K22">
            <v>2941461186</v>
          </cell>
          <cell r="L22">
            <v>2734001837</v>
          </cell>
          <cell r="M22">
            <v>2656203411</v>
          </cell>
          <cell r="N22">
            <v>2439467158</v>
          </cell>
          <cell r="O22">
            <v>1939542102</v>
          </cell>
        </row>
        <row r="29">
          <cell r="B29">
            <v>1596146053</v>
          </cell>
          <cell r="C29">
            <v>1690643167</v>
          </cell>
          <cell r="D29">
            <v>1718951179</v>
          </cell>
          <cell r="E29">
            <v>1814708976</v>
          </cell>
          <cell r="F29">
            <v>1730652076</v>
          </cell>
          <cell r="G29">
            <v>1635824056</v>
          </cell>
          <cell r="H29">
            <v>1494591673</v>
          </cell>
          <cell r="I29">
            <v>1457140908</v>
          </cell>
          <cell r="J29">
            <v>1567968463</v>
          </cell>
          <cell r="K29">
            <v>1429831821</v>
          </cell>
          <cell r="L29">
            <v>1297386333</v>
          </cell>
          <cell r="M29">
            <v>751545428</v>
          </cell>
          <cell r="N29">
            <v>587603322</v>
          </cell>
          <cell r="O29">
            <v>269216115</v>
          </cell>
        </row>
        <row r="35">
          <cell r="B35">
            <v>3506899101</v>
          </cell>
          <cell r="C35">
            <v>2760873081</v>
          </cell>
          <cell r="D35">
            <v>2684879772</v>
          </cell>
          <cell r="E35">
            <v>2708582253</v>
          </cell>
          <cell r="F35">
            <v>2517097126</v>
          </cell>
          <cell r="G35">
            <v>2232063527</v>
          </cell>
          <cell r="H35">
            <v>1883338844</v>
          </cell>
          <cell r="I35">
            <v>1933094478</v>
          </cell>
          <cell r="J35">
            <v>1823339107</v>
          </cell>
          <cell r="K35">
            <v>1680399173</v>
          </cell>
          <cell r="L35">
            <v>1548009642</v>
          </cell>
          <cell r="M35">
            <v>1567641568</v>
          </cell>
          <cell r="N35">
            <v>1399385089</v>
          </cell>
          <cell r="O35">
            <v>949701343</v>
          </cell>
        </row>
        <row r="38">
          <cell r="B38">
            <v>1270500000</v>
          </cell>
          <cell r="C38">
            <v>1210000000</v>
          </cell>
          <cell r="D38">
            <v>1100000000</v>
          </cell>
          <cell r="E38">
            <v>1000000000</v>
          </cell>
        </row>
        <row r="44">
          <cell r="B44">
            <v>2724043024</v>
          </cell>
          <cell r="C44">
            <v>2026957682</v>
          </cell>
          <cell r="D44">
            <v>1965217587</v>
          </cell>
          <cell r="E44">
            <v>1888277601</v>
          </cell>
          <cell r="F44">
            <v>1801460378</v>
          </cell>
          <cell r="G44">
            <v>1646682738</v>
          </cell>
          <cell r="H44">
            <v>1488819005</v>
          </cell>
          <cell r="I44">
            <v>1387579153</v>
          </cell>
          <cell r="J44">
            <v>1278052498</v>
          </cell>
          <cell r="K44">
            <v>1261062013</v>
          </cell>
          <cell r="L44">
            <v>1185992195</v>
          </cell>
          <cell r="M44">
            <v>1088561843</v>
          </cell>
          <cell r="N44">
            <v>1040082069</v>
          </cell>
          <cell r="O44">
            <v>989840759</v>
          </cell>
        </row>
      </sheetData>
      <sheetData sheetId="6">
        <row r="11">
          <cell r="B11">
            <v>619488774</v>
          </cell>
          <cell r="C11">
            <v>475746407</v>
          </cell>
          <cell r="D11">
            <v>483005955</v>
          </cell>
          <cell r="E11">
            <v>527527882</v>
          </cell>
          <cell r="F11">
            <v>408600772</v>
          </cell>
          <cell r="G11">
            <v>430429667</v>
          </cell>
          <cell r="H11">
            <v>468601567</v>
          </cell>
          <cell r="I11">
            <v>515989862</v>
          </cell>
          <cell r="J11">
            <v>626980792</v>
          </cell>
          <cell r="K11">
            <v>724234592</v>
          </cell>
          <cell r="L11">
            <v>572736049</v>
          </cell>
          <cell r="M11">
            <v>404837323</v>
          </cell>
          <cell r="N11">
            <v>375138247</v>
          </cell>
          <cell r="O11">
            <v>47792292</v>
          </cell>
        </row>
        <row r="45">
          <cell r="B45">
            <v>685430065</v>
          </cell>
          <cell r="C45">
            <v>74312593</v>
          </cell>
          <cell r="D45">
            <v>41771942</v>
          </cell>
          <cell r="E45">
            <v>26020060</v>
          </cell>
          <cell r="F45">
            <v>228074645</v>
          </cell>
          <cell r="G45">
            <v>258741682</v>
          </cell>
          <cell r="H45">
            <v>154474316</v>
          </cell>
          <cell r="I45">
            <v>89289286</v>
          </cell>
          <cell r="J45">
            <v>83393724</v>
          </cell>
          <cell r="K45">
            <v>135069818</v>
          </cell>
          <cell r="L45">
            <v>137430352</v>
          </cell>
          <cell r="M45">
            <v>73479774</v>
          </cell>
          <cell r="N45">
            <v>50241310</v>
          </cell>
          <cell r="O45">
            <v>4599250</v>
          </cell>
        </row>
        <row r="52">
          <cell r="B52">
            <v>53.949631247540339</v>
          </cell>
          <cell r="C52">
            <v>6.1415366115702481</v>
          </cell>
          <cell r="D52">
            <v>3.7974492727272726</v>
          </cell>
          <cell r="E52">
            <v>2.6</v>
          </cell>
          <cell r="F52">
            <v>22.86</v>
          </cell>
          <cell r="G52">
            <v>25.87</v>
          </cell>
          <cell r="H52">
            <v>15.4474316</v>
          </cell>
          <cell r="I52">
            <v>8.9289286000000008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دخل "/>
    </sheetNames>
    <sheetDataSet>
      <sheetData sheetId="0">
        <row r="11">
          <cell r="B11">
            <v>626980792</v>
          </cell>
        </row>
        <row r="43">
          <cell r="B43">
            <v>8.3393724000000002</v>
          </cell>
          <cell r="C43">
            <v>13.5069818</v>
          </cell>
          <cell r="D43">
            <v>13.7430352</v>
          </cell>
          <cell r="E43">
            <v>7.3479774000000004</v>
          </cell>
          <cell r="F43">
            <v>5.0241309999999997</v>
          </cell>
          <cell r="G43">
            <v>0.45992499999999997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rightToLeft="1" tabSelected="1" zoomScale="90" zoomScaleNormal="90" workbookViewId="0">
      <selection activeCell="B29" sqref="B29"/>
    </sheetView>
  </sheetViews>
  <sheetFormatPr defaultColWidth="9.140625" defaultRowHeight="16.5" x14ac:dyDescent="0.25"/>
  <cols>
    <col min="1" max="2" width="46.85546875" style="1" customWidth="1"/>
    <col min="3" max="3" width="20.28515625" style="1" customWidth="1"/>
    <col min="4" max="12" width="15.85546875" style="1" bestFit="1" customWidth="1"/>
    <col min="13" max="13" width="11.42578125" style="1" customWidth="1"/>
    <col min="14" max="15" width="15.85546875" style="1" bestFit="1" customWidth="1"/>
    <col min="16" max="16" width="27.140625" style="1" customWidth="1"/>
    <col min="17" max="17" width="32.5703125" style="1" customWidth="1"/>
    <col min="18" max="16384" width="9.140625" style="1"/>
  </cols>
  <sheetData>
    <row r="2" spans="1:17" x14ac:dyDescent="0.25">
      <c r="A2" s="38" t="s">
        <v>52</v>
      </c>
      <c r="B2" s="38"/>
      <c r="C2" s="37"/>
      <c r="D2" s="37"/>
      <c r="E2" s="37"/>
      <c r="F2" s="37"/>
      <c r="G2" s="37"/>
      <c r="H2" s="37"/>
      <c r="I2" s="37"/>
    </row>
    <row r="3" spans="1:17" ht="18" x14ac:dyDescent="0.25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7" x14ac:dyDescent="0.25">
      <c r="A5" s="35" t="s">
        <v>50</v>
      </c>
      <c r="B5" s="33">
        <v>2020</v>
      </c>
      <c r="C5" s="34">
        <v>2019</v>
      </c>
      <c r="D5" s="33">
        <v>2018</v>
      </c>
      <c r="E5" s="33">
        <v>2017</v>
      </c>
      <c r="F5" s="33">
        <v>2016</v>
      </c>
      <c r="G5" s="33">
        <v>2015</v>
      </c>
      <c r="H5" s="33">
        <v>2014</v>
      </c>
      <c r="I5" s="33">
        <v>2013</v>
      </c>
      <c r="J5" s="34">
        <v>2012</v>
      </c>
      <c r="K5" s="34">
        <v>2011</v>
      </c>
      <c r="L5" s="34">
        <v>2010</v>
      </c>
      <c r="M5" s="34">
        <v>2009</v>
      </c>
      <c r="N5" s="33">
        <v>2008</v>
      </c>
      <c r="O5" s="33">
        <v>2007</v>
      </c>
      <c r="P5" s="33" t="s">
        <v>49</v>
      </c>
      <c r="Q5" s="33" t="s">
        <v>48</v>
      </c>
    </row>
    <row r="6" spans="1:17" x14ac:dyDescent="0.25">
      <c r="A6" s="32"/>
      <c r="B6" s="32"/>
      <c r="C6" s="32"/>
      <c r="D6" s="32"/>
      <c r="E6" s="32"/>
      <c r="F6" s="32"/>
      <c r="G6" s="32"/>
      <c r="H6" s="32"/>
      <c r="I6" s="32"/>
      <c r="J6" s="31"/>
      <c r="K6" s="30"/>
      <c r="L6" s="30"/>
      <c r="M6" s="30"/>
      <c r="N6" s="29"/>
      <c r="O6" s="29"/>
      <c r="P6" s="28"/>
      <c r="Q6" s="28"/>
    </row>
    <row r="7" spans="1:17" x14ac:dyDescent="0.25">
      <c r="A7" s="22" t="s">
        <v>47</v>
      </c>
      <c r="B7" s="21">
        <f>B25/B24</f>
        <v>8.2109405745769385E-4</v>
      </c>
      <c r="C7" s="21">
        <f>C25/C24</f>
        <v>4.7438016528925618E-4</v>
      </c>
      <c r="D7" s="21">
        <f>D25/D24</f>
        <v>9.1518181818181813E-4</v>
      </c>
      <c r="E7" s="21">
        <f>E25/E24</f>
        <v>5.8500000000000002E-4</v>
      </c>
      <c r="F7" s="21">
        <f>F25/F24</f>
        <v>4.55E-4</v>
      </c>
      <c r="G7" s="21">
        <f>G25/G24</f>
        <v>1.7043E-3</v>
      </c>
      <c r="H7" s="21">
        <f>H25/H24</f>
        <v>2.0000000000000002E-5</v>
      </c>
      <c r="I7" s="21">
        <f>I25/I24</f>
        <v>1.1179999999999999E-4</v>
      </c>
      <c r="J7" s="21" t="s">
        <v>25</v>
      </c>
      <c r="K7" s="21">
        <f>K25/K24</f>
        <v>1.2903999999999999E-3</v>
      </c>
      <c r="L7" s="21">
        <f>L25/L24</f>
        <v>7.9799999999999999E-4</v>
      </c>
      <c r="M7" s="21" t="s">
        <v>25</v>
      </c>
      <c r="N7" s="21" t="s">
        <v>25</v>
      </c>
      <c r="O7" s="21" t="s">
        <v>25</v>
      </c>
      <c r="P7" s="20" t="s">
        <v>46</v>
      </c>
      <c r="Q7" s="20" t="s">
        <v>45</v>
      </c>
    </row>
    <row r="8" spans="1:17" x14ac:dyDescent="0.25">
      <c r="A8" s="24" t="s">
        <v>44</v>
      </c>
      <c r="B8" s="25">
        <f>'[1]قائمة الدخل '!B52</f>
        <v>53.949631247540339</v>
      </c>
      <c r="C8" s="25">
        <f>'[1]قائمة الدخل '!C52</f>
        <v>6.1415366115702481</v>
      </c>
      <c r="D8" s="25">
        <f>'[1]قائمة الدخل '!D52</f>
        <v>3.7974492727272726</v>
      </c>
      <c r="E8" s="25">
        <f>'[1]قائمة الدخل '!E52</f>
        <v>2.6</v>
      </c>
      <c r="F8" s="25">
        <f>'[1]قائمة الدخل '!F52</f>
        <v>22.86</v>
      </c>
      <c r="G8" s="25">
        <f>'[1]قائمة الدخل '!G52</f>
        <v>25.87</v>
      </c>
      <c r="H8" s="25">
        <f>'[1]قائمة الدخل '!H52</f>
        <v>15.4474316</v>
      </c>
      <c r="I8" s="25">
        <f>'[1]قائمة الدخل '!I52</f>
        <v>8.9289286000000008</v>
      </c>
      <c r="J8" s="25">
        <f>'[2]قائمة الدخل '!B43</f>
        <v>8.3393724000000002</v>
      </c>
      <c r="K8" s="25">
        <f>'[2]قائمة الدخل '!C43</f>
        <v>13.5069818</v>
      </c>
      <c r="L8" s="25">
        <f>'[2]قائمة الدخل '!D43/5</f>
        <v>2.74860704</v>
      </c>
      <c r="M8" s="25">
        <f>'[2]قائمة الدخل '!E43/5</f>
        <v>1.4695954800000002</v>
      </c>
      <c r="N8" s="25">
        <f>'[2]قائمة الدخل '!F43/5</f>
        <v>1.0048261999999999</v>
      </c>
      <c r="O8" s="25">
        <f>'[2]قائمة الدخل '!G43/5</f>
        <v>9.1984999999999997E-2</v>
      </c>
      <c r="P8" s="20" t="s">
        <v>43</v>
      </c>
      <c r="Q8" s="20" t="s">
        <v>42</v>
      </c>
    </row>
    <row r="9" spans="1:17" s="3" customFormat="1" x14ac:dyDescent="0.25">
      <c r="A9" s="27" t="s">
        <v>41</v>
      </c>
      <c r="B9" s="26">
        <v>-2</v>
      </c>
      <c r="C9" s="26">
        <v>-1</v>
      </c>
      <c r="D9" s="26">
        <v>0</v>
      </c>
      <c r="E9" s="26">
        <v>0</v>
      </c>
      <c r="F9" s="26">
        <v>7</v>
      </c>
      <c r="G9" s="26">
        <v>7</v>
      </c>
      <c r="H9" s="26">
        <v>10</v>
      </c>
      <c r="I9" s="26">
        <v>6</v>
      </c>
      <c r="J9" s="26">
        <v>6</v>
      </c>
      <c r="K9" s="26">
        <v>30</v>
      </c>
      <c r="L9" s="26">
        <v>30</v>
      </c>
      <c r="M9" s="26">
        <v>0</v>
      </c>
      <c r="N9" s="26">
        <v>0</v>
      </c>
      <c r="O9" s="26">
        <v>0</v>
      </c>
      <c r="P9" s="20" t="s">
        <v>40</v>
      </c>
      <c r="Q9" s="20" t="s">
        <v>39</v>
      </c>
    </row>
    <row r="10" spans="1:17" x14ac:dyDescent="0.25">
      <c r="A10" s="22" t="s">
        <v>38</v>
      </c>
      <c r="B10" s="25">
        <f>'[1]قائمة المركز المالي'!B44/'نسب مالية'!B24</f>
        <v>214.40716442345533</v>
      </c>
      <c r="C10" s="25">
        <f>'[1]قائمة المركز المالي'!C44/'نسب مالية'!C24</f>
        <v>167.51716380165288</v>
      </c>
      <c r="D10" s="25">
        <f>'[1]قائمة المركز المالي'!D44/'نسب مالية'!D24</f>
        <v>178.65614427272726</v>
      </c>
      <c r="E10" s="25">
        <f>'[1]قائمة المركز المالي'!E44/'نسب مالية'!E24</f>
        <v>188.82776010000001</v>
      </c>
      <c r="F10" s="25">
        <f>'[1]قائمة المركز المالي'!F44/'نسب مالية'!F24</f>
        <v>180.14603779999999</v>
      </c>
      <c r="G10" s="25">
        <f>'[1]قائمة المركز المالي'!G44/'نسب مالية'!G24</f>
        <v>164.66827380000001</v>
      </c>
      <c r="H10" s="25">
        <f>'[1]قائمة المركز المالي'!H44/'نسب مالية'!H24</f>
        <v>148.8819005</v>
      </c>
      <c r="I10" s="25">
        <f>'[1]قائمة المركز المالي'!I44/'نسب مالية'!I24</f>
        <v>138.75791530000001</v>
      </c>
      <c r="J10" s="25">
        <f>'[1]قائمة المركز المالي'!J44/'نسب مالية'!J24</f>
        <v>127.8052498</v>
      </c>
      <c r="K10" s="25">
        <f>'[1]قائمة المركز المالي'!K44/'نسب مالية'!K24</f>
        <v>126.1062013</v>
      </c>
      <c r="L10" s="25">
        <f>'[1]قائمة المركز المالي'!L44/'نسب مالية'!L24</f>
        <v>118.5992195</v>
      </c>
      <c r="M10" s="25">
        <f>'[1]قائمة المركز المالي'!M44/'نسب مالية'!M24</f>
        <v>108.8561843</v>
      </c>
      <c r="N10" s="25">
        <f>'[1]قائمة المركز المالي'!N44/'نسب مالية'!N24</f>
        <v>104.0082069</v>
      </c>
      <c r="O10" s="25">
        <f>'[1]قائمة المركز المالي'!O44/'نسب مالية'!O24</f>
        <v>98.984075899999993</v>
      </c>
      <c r="P10" s="20" t="s">
        <v>37</v>
      </c>
      <c r="Q10" s="20" t="s">
        <v>36</v>
      </c>
    </row>
    <row r="11" spans="1:17" x14ac:dyDescent="0.25">
      <c r="A11" s="24" t="s">
        <v>35</v>
      </c>
      <c r="B11" s="25">
        <f>B26/B8</f>
        <v>5.4018904904616347</v>
      </c>
      <c r="C11" s="25">
        <f>C26/C8</f>
        <v>50.798361994985157</v>
      </c>
      <c r="D11" s="25">
        <f>D26/D8</f>
        <v>90.371187434857589</v>
      </c>
      <c r="E11" s="25">
        <f>E26/E8</f>
        <v>103.46153846153845</v>
      </c>
      <c r="F11" s="25">
        <f>F26/F8</f>
        <v>6.5804899387576556</v>
      </c>
      <c r="G11" s="25">
        <f>G26/G8</f>
        <v>6.1751063007344413</v>
      </c>
      <c r="H11" s="25">
        <f>H26/H8</f>
        <v>11.192799196469659</v>
      </c>
      <c r="I11" s="25">
        <f>I26/I8</f>
        <v>20.035998495944966</v>
      </c>
      <c r="J11" s="25">
        <f>J26/J8</f>
        <v>22.172172092950301</v>
      </c>
      <c r="K11" s="25">
        <f>K26/K8</f>
        <v>13.689364710626913</v>
      </c>
      <c r="L11" s="25">
        <f>L26/L8</f>
        <v>67.026678357048809</v>
      </c>
      <c r="M11" s="21" t="s">
        <v>25</v>
      </c>
      <c r="N11" s="21" t="s">
        <v>25</v>
      </c>
      <c r="O11" s="21" t="s">
        <v>25</v>
      </c>
      <c r="P11" s="20" t="s">
        <v>34</v>
      </c>
      <c r="Q11" s="20" t="s">
        <v>33</v>
      </c>
    </row>
    <row r="12" spans="1:17" x14ac:dyDescent="0.25">
      <c r="A12" s="22" t="s">
        <v>32</v>
      </c>
      <c r="B12" s="21" t="s">
        <v>25</v>
      </c>
      <c r="C12" s="21" t="s">
        <v>25</v>
      </c>
      <c r="D12" s="21" t="s">
        <v>25</v>
      </c>
      <c r="E12" s="21" t="s">
        <v>25</v>
      </c>
      <c r="F12" s="21">
        <f>F9/F26</f>
        <v>4.6533271288971612E-2</v>
      </c>
      <c r="G12" s="21">
        <f>G9/G26</f>
        <v>4.3818466353677622E-2</v>
      </c>
      <c r="H12" s="21">
        <f>H9/H26</f>
        <v>5.7836899942163095E-2</v>
      </c>
      <c r="I12" s="21" t="s">
        <v>25</v>
      </c>
      <c r="J12" s="21">
        <f>J9/J26</f>
        <v>3.2449621961904145E-2</v>
      </c>
      <c r="K12" s="21">
        <f>K9/K26</f>
        <v>0.16224810980952073</v>
      </c>
      <c r="L12" s="21">
        <f>L9/L26</f>
        <v>0.16283992835043154</v>
      </c>
      <c r="M12" s="21" t="s">
        <v>25</v>
      </c>
      <c r="N12" s="21" t="s">
        <v>25</v>
      </c>
      <c r="O12" s="21" t="s">
        <v>25</v>
      </c>
      <c r="P12" s="20" t="s">
        <v>31</v>
      </c>
      <c r="Q12" s="20" t="s">
        <v>30</v>
      </c>
    </row>
    <row r="13" spans="1:17" x14ac:dyDescent="0.25">
      <c r="A13" s="22" t="s">
        <v>29</v>
      </c>
      <c r="B13" s="21" t="s">
        <v>25</v>
      </c>
      <c r="C13" s="21" t="s">
        <v>25</v>
      </c>
      <c r="D13" s="21" t="s">
        <v>25</v>
      </c>
      <c r="E13" s="21" t="s">
        <v>25</v>
      </c>
      <c r="F13" s="21">
        <f>F9/F8</f>
        <v>0.30621172353455817</v>
      </c>
      <c r="G13" s="21">
        <f>G9/G8</f>
        <v>0.27058368766911478</v>
      </c>
      <c r="H13" s="21">
        <f>H9/H8</f>
        <v>0.64735680719893918</v>
      </c>
      <c r="I13" s="21" t="s">
        <v>25</v>
      </c>
      <c r="J13" s="21">
        <f>J9/J8</f>
        <v>0.71947860249051832</v>
      </c>
      <c r="K13" s="21">
        <f>K9/K8</f>
        <v>2.2210735487923734</v>
      </c>
      <c r="L13" s="21">
        <f>L9/L8</f>
        <v>10.914619501229248</v>
      </c>
      <c r="M13" s="21" t="s">
        <v>25</v>
      </c>
      <c r="N13" s="21" t="s">
        <v>25</v>
      </c>
      <c r="O13" s="21" t="s">
        <v>25</v>
      </c>
      <c r="P13" s="20" t="s">
        <v>28</v>
      </c>
      <c r="Q13" s="20" t="s">
        <v>27</v>
      </c>
    </row>
    <row r="14" spans="1:17" x14ac:dyDescent="0.25">
      <c r="A14" s="22" t="s">
        <v>26</v>
      </c>
      <c r="B14" s="25">
        <f>B26/B10</f>
        <v>1.3592362959682829</v>
      </c>
      <c r="C14" s="25">
        <f>C26/C10</f>
        <v>1.8623763256247401</v>
      </c>
      <c r="D14" s="25">
        <f>D26/D10</f>
        <v>1.9208967113726529</v>
      </c>
      <c r="E14" s="25">
        <f>E26/E10</f>
        <v>1.424578673482872</v>
      </c>
      <c r="F14" s="25">
        <f>F26/F10</f>
        <v>0.83504473280177804</v>
      </c>
      <c r="G14" s="25">
        <f>G26/G10</f>
        <v>0.97013223199282717</v>
      </c>
      <c r="H14" s="25">
        <f>H26/H10</f>
        <v>1.1613231656725125</v>
      </c>
      <c r="I14" s="25">
        <f>I26/I10</f>
        <v>1.2892958186436518</v>
      </c>
      <c r="J14" s="25">
        <f>J26/J10</f>
        <v>1.4467480818616576</v>
      </c>
      <c r="K14" s="25">
        <f>K26/K10</f>
        <v>1.4662403442010588</v>
      </c>
      <c r="L14" s="25">
        <f>L26/L10</f>
        <v>1.5533829040080656</v>
      </c>
      <c r="M14" s="21" t="s">
        <v>25</v>
      </c>
      <c r="N14" s="21" t="s">
        <v>25</v>
      </c>
      <c r="O14" s="21" t="s">
        <v>25</v>
      </c>
      <c r="P14" s="20" t="s">
        <v>24</v>
      </c>
      <c r="Q14" s="20" t="s">
        <v>23</v>
      </c>
    </row>
    <row r="15" spans="1:17" x14ac:dyDescent="0.25">
      <c r="A15" s="24" t="s">
        <v>22</v>
      </c>
      <c r="B15" s="21">
        <f>'[1]قائمة الدخل '!B45/'[1]قائمة المركز المالي'!B22</f>
        <v>0.11000424193476199</v>
      </c>
      <c r="C15" s="21">
        <f>'[1]قائمة الدخل '!C45/'[1]قائمة المركز المالي'!C22</f>
        <v>1.5521140298918289E-2</v>
      </c>
      <c r="D15" s="21">
        <f>'[1]قائمة الدخل '!D45/'[1]قائمة المركز المالي'!D22</f>
        <v>8.9830252519665574E-3</v>
      </c>
      <c r="E15" s="21">
        <f>'[1]قائمة الدخل '!E45/'[1]قائمة المركز المالي'!E22</f>
        <v>5.6603987997063702E-3</v>
      </c>
      <c r="F15" s="21">
        <f>'[1]قائمة الدخل '!F45/'[1]قائمة المركز المالي'!F22</f>
        <v>5.2812691457448289E-2</v>
      </c>
      <c r="G15" s="21">
        <f>'[1]قائمة الدخل '!G45/'[1]قائمة المركز المالي'!G22</f>
        <v>6.6707555566282967E-2</v>
      </c>
      <c r="H15" s="21">
        <f>'[1]قائمة الدخل '!H45/'[1]قائمة المركز المالي'!H22</f>
        <v>4.5808744109000932E-2</v>
      </c>
      <c r="I15" s="21">
        <f>'[1]قائمة الدخل '!I45/'[1]قائمة المركز المالي'!I22</f>
        <v>2.6888907469389305E-2</v>
      </c>
      <c r="J15" s="21">
        <f>'[1]قائمة الدخل '!J45/'[1]قائمة المركز المالي'!J22</f>
        <v>2.6889130629474314E-2</v>
      </c>
      <c r="K15" s="21">
        <f>'[1]قائمة الدخل '!K45/'[1]قائمة المركز المالي'!K22</f>
        <v>4.5919292983660674E-2</v>
      </c>
      <c r="L15" s="21">
        <f>'[1]قائمة الدخل '!L45/'[1]قائمة المركز المالي'!L22</f>
        <v>5.0267103020969914E-2</v>
      </c>
      <c r="M15" s="21">
        <f>'[1]قائمة الدخل '!M45/'[1]قائمة المركز المالي'!M22</f>
        <v>2.7663458941322775E-2</v>
      </c>
      <c r="N15" s="21">
        <f>'[1]قائمة الدخل '!N45/'[1]قائمة المركز المالي'!N22</f>
        <v>2.0595198355197533E-2</v>
      </c>
      <c r="O15" s="21">
        <f>'[1]قائمة الدخل '!O45/'[1]قائمة المركز المالي'!O22</f>
        <v>2.3713071220559665E-3</v>
      </c>
      <c r="P15" s="20" t="s">
        <v>21</v>
      </c>
      <c r="Q15" s="20" t="s">
        <v>20</v>
      </c>
    </row>
    <row r="16" spans="1:17" x14ac:dyDescent="0.25">
      <c r="A16" s="24" t="s">
        <v>19</v>
      </c>
      <c r="B16" s="21">
        <f>'[1]قائمة الدخل '!B45/'[1]قائمة المركز المالي'!B44</f>
        <v>0.25162233450832605</v>
      </c>
      <c r="C16" s="21">
        <f>'[1]قائمة الدخل '!C45/'[1]قائمة المركز المالي'!C44</f>
        <v>3.6662133432739323E-2</v>
      </c>
      <c r="D16" s="21">
        <f>'[1]قائمة الدخل '!D45/'[1]قائمة المركز المالي'!D44</f>
        <v>2.1255632086911502E-2</v>
      </c>
      <c r="E16" s="21">
        <f>'[1]قائمة الدخل '!E45/'[1]قائمة المركز المالي'!E44</f>
        <v>1.3779785337823324E-2</v>
      </c>
      <c r="F16" s="21">
        <f>'[1]قائمة الدخل '!F45/'[1]قائمة المركز المالي'!F44</f>
        <v>0.12660541846233156</v>
      </c>
      <c r="G16" s="21">
        <f>'[1]قائمة الدخل '!G45/'[1]قائمة المركز المالي'!G44</f>
        <v>0.15712904254662807</v>
      </c>
      <c r="H16" s="21">
        <f>'[1]قائمة الدخل '!H45/'[1]قائمة المركز المالي'!H44</f>
        <v>0.10375627627080164</v>
      </c>
      <c r="I16" s="21">
        <f>'[1]قائمة الدخل '!I45/'[1]قائمة المركز المالي'!I44</f>
        <v>6.4348967629668616E-2</v>
      </c>
      <c r="J16" s="21">
        <f>'[1]قائمة الدخل '!J45/'[1]قائمة المركز المالي'!J44</f>
        <v>6.5250624783020461E-2</v>
      </c>
      <c r="K16" s="21">
        <f>'[1]قائمة الدخل '!K45/'[1]قائمة المركز المالي'!K44</f>
        <v>0.10710799041410821</v>
      </c>
      <c r="L16" s="21">
        <f>'[1]قائمة الدخل '!L45/'[1]قائمة المركز المالي'!L44</f>
        <v>0.115877956515557</v>
      </c>
      <c r="M16" s="21">
        <f>'[1]قائمة الدخل '!M45/'[1]قائمة المركز المالي'!M44</f>
        <v>6.7501699120276801E-2</v>
      </c>
      <c r="N16" s="21">
        <f>'[1]قائمة الدخل '!N45/'[1]قائمة المركز المالي'!N44</f>
        <v>4.8305140043713224E-2</v>
      </c>
      <c r="O16" s="21">
        <f>'[1]قائمة الدخل '!O45/'[1]قائمة المركز المالي'!O44</f>
        <v>4.6464544505587487E-3</v>
      </c>
      <c r="P16" s="20" t="s">
        <v>18</v>
      </c>
      <c r="Q16" s="20" t="s">
        <v>17</v>
      </c>
    </row>
    <row r="17" spans="1:17" x14ac:dyDescent="0.25">
      <c r="A17" s="22" t="s">
        <v>16</v>
      </c>
      <c r="B17" s="21">
        <f>'[1]قائمة الدخل '!B11/'[1]قائمة المركز المالي'!B44</f>
        <v>0.22741519445252345</v>
      </c>
      <c r="C17" s="21">
        <f>'[1]قائمة الدخل '!C11/'[1]قائمة المركز المالي'!C44</f>
        <v>0.23470959025182056</v>
      </c>
      <c r="D17" s="21">
        <f>'[1]قائمة الدخل '!D11/'[1]قائمة المركز المالي'!D44</f>
        <v>0.24577734200788018</v>
      </c>
      <c r="E17" s="21">
        <f>'[1]قائمة الدخل '!E11/'[1]قائمة المركز المالي'!E44</f>
        <v>0.27936987745902941</v>
      </c>
      <c r="F17" s="21">
        <f>'[1]قائمة الدخل '!F11/'[1]قائمة المركز المالي'!F44</f>
        <v>0.22681640794877367</v>
      </c>
      <c r="G17" s="21">
        <f>'[1]قائمة الدخل '!G11/'[1]قائمة المركز المالي'!G44</f>
        <v>0.26139198345079145</v>
      </c>
      <c r="H17" s="21">
        <f>'[1]قائمة الدخل '!H11/'[1]قائمة المركز المالي'!H44</f>
        <v>0.31474716901534988</v>
      </c>
      <c r="I17" s="21">
        <f>'[1]قائمة الدخل '!I11/'[1]قائمة المركز المالي'!I44</f>
        <v>0.37186337145842085</v>
      </c>
      <c r="J17" s="21">
        <f>'[1]قائمة الدخل '!J11/'[1]قائمة المركز المالي'!J44</f>
        <v>0.49057514693735216</v>
      </c>
      <c r="K17" s="21">
        <f>'[1]قائمة الدخل '!K11/'[1]قائمة المركز المالي'!K44</f>
        <v>0.57430529548430698</v>
      </c>
      <c r="L17" s="21">
        <f>'[1]قائمة الدخل '!L11/'[1]قائمة المركز المالي'!L44</f>
        <v>0.4829172159939889</v>
      </c>
      <c r="M17" s="21">
        <f>'[1]قائمة الدخل '!M11/'[1]قائمة المركز المالي'!M44</f>
        <v>0.37190107810898165</v>
      </c>
      <c r="N17" s="21">
        <f>'[1]قائمة الدخل '!N11/'[1]قائمة المركز المالي'!N44</f>
        <v>0.36068139061437854</v>
      </c>
      <c r="O17" s="21">
        <f>'[1]قائمة الدخل '!O11/'[1]قائمة المركز المالي'!O44</f>
        <v>4.8282808689634894E-2</v>
      </c>
      <c r="P17" s="23" t="s">
        <v>15</v>
      </c>
      <c r="Q17" s="23" t="s">
        <v>14</v>
      </c>
    </row>
    <row r="18" spans="1:17" ht="33" x14ac:dyDescent="0.25">
      <c r="A18" s="22" t="s">
        <v>13</v>
      </c>
      <c r="B18" s="21">
        <f>'[1]قائمة المركز المالي'!B29/'[1]قائمة الدخل '!B11</f>
        <v>2.5765536358210102</v>
      </c>
      <c r="C18" s="21">
        <f>'[1]قائمة المركز المالي'!C29/'[1]قائمة الدخل '!C11</f>
        <v>3.5536646039241657</v>
      </c>
      <c r="D18" s="21">
        <f>'[1]قائمة المركز المالي'!D29/'[1]قائمة الدخل '!D11</f>
        <v>3.5588612546195213</v>
      </c>
      <c r="E18" s="21">
        <f>'[1]قائمة المركز المالي'!E29/'[1]قائمة الدخل '!E11</f>
        <v>3.4400247606248802</v>
      </c>
      <c r="F18" s="21">
        <f>'[1]قائمة المركز المالي'!F29/'[1]قائمة الدخل '!F11</f>
        <v>4.2355575285109834</v>
      </c>
      <c r="G18" s="21">
        <f>'[1]قائمة المركز المالي'!G29/'[1]قائمة الدخل '!G11</f>
        <v>3.8004444893432496</v>
      </c>
      <c r="H18" s="21">
        <f>'[1]قائمة المركز المالي'!H29/'[1]قائمة الدخل '!H11</f>
        <v>3.1894722046458712</v>
      </c>
      <c r="I18" s="21">
        <f>'[1]قائمة المركز المالي'!I29/'[1]قائمة الدخل '!I11</f>
        <v>2.8239719717593985</v>
      </c>
      <c r="J18" s="21">
        <f>'[1]قائمة المركز المالي'!J29/'[1]قائمة الدخل '!J11</f>
        <v>2.5008237620778662</v>
      </c>
      <c r="K18" s="21">
        <f>'[1]قائمة المركز المالي'!K29/'[1]قائمة الدخل '!K11</f>
        <v>1.9742661242560477</v>
      </c>
      <c r="L18" s="21">
        <f>'[1]قائمة المركز المالي'!L29/'[1]قائمة الدخل '!L11</f>
        <v>2.265243012492828</v>
      </c>
      <c r="M18" s="21">
        <f>'[1]قائمة المركز المالي'!M29/'[1]قائمة الدخل '!M11</f>
        <v>1.856413392003385</v>
      </c>
      <c r="N18" s="21">
        <f>'[1]قائمة المركز المالي'!N29/'[1]قائمة الدخل '!N11</f>
        <v>1.5663647380641517</v>
      </c>
      <c r="O18" s="21">
        <f>'[1]قائمة المركز المالي'!O29/'[1]قائمة الدخل '!O11</f>
        <v>5.6330446549832764</v>
      </c>
      <c r="P18" s="23" t="s">
        <v>12</v>
      </c>
      <c r="Q18" s="23" t="s">
        <v>11</v>
      </c>
    </row>
    <row r="19" spans="1:17" x14ac:dyDescent="0.25">
      <c r="A19" s="22" t="s">
        <v>10</v>
      </c>
      <c r="B19" s="21">
        <f>'[1]قائمة المركز المالي'!B35/'[1]قائمة المركز المالي'!B22</f>
        <v>0.56282004079760251</v>
      </c>
      <c r="C19" s="21">
        <f>'[1]قائمة المركز المالي'!C35/'[1]قائمة المركز المالي'!C22</f>
        <v>0.57664383259655327</v>
      </c>
      <c r="D19" s="21">
        <f>'[1]قائمة المركز المالي'!D35/'[1]قائمة المركز المالي'!D22</f>
        <v>0.57738141047811986</v>
      </c>
      <c r="E19" s="21">
        <f>'[1]قائمة المركز المالي'!E35/'[1]قائمة المركز المالي'!E22</f>
        <v>0.58922445735279538</v>
      </c>
      <c r="F19" s="21">
        <f>'[1]قائمة المركز المالي'!F35/'[1]قائمة المركز المالي'!F22</f>
        <v>0.5828559938517841</v>
      </c>
      <c r="G19" s="21">
        <f>'[1]قائمة المركز المالي'!G35/'[1]قائمة المركز المالي'!G22</f>
        <v>0.57546005190932492</v>
      </c>
      <c r="H19" s="21">
        <f>'[1]قائمة المركز المالي'!H35/'[1]قائمة المركز المالي'!H22</f>
        <v>0.55849664468064464</v>
      </c>
      <c r="I19" s="21">
        <f>'[1]قائمة المركز المالي'!I35/'[1]قائمة المركز المالي'!I22</f>
        <v>0.5821392563104314</v>
      </c>
      <c r="J19" s="21">
        <f>'[1]قائمة المركز المالي'!J35/'[1]قائمة المركز المالي'!J22</f>
        <v>0.58790998984470388</v>
      </c>
      <c r="K19" s="21">
        <f>'[1]قائمة المركز المالي'!K35/'[1]قائمة المركز المالي'!K22</f>
        <v>0.57128041702468346</v>
      </c>
      <c r="L19" s="21">
        <f>'[1]قائمة المركز المالي'!L35/'[1]قائمة المركز المالي'!L22</f>
        <v>0.56620651129430821</v>
      </c>
      <c r="M19" s="21">
        <f>'[1]قائمة المركز المالي'!M35/'[1]قائمة المركز المالي'!M22</f>
        <v>0.59018129466591518</v>
      </c>
      <c r="N19" s="21">
        <f>'[1]قائمة المركز المالي'!N35/'[1]قائمة المركز المالي'!N22</f>
        <v>0.57364375019800939</v>
      </c>
      <c r="O19" s="21">
        <f>'[1]قائمة المركز المالي'!O35/'[1]قائمة المركز المالي'!O22</f>
        <v>0.48965234733532997</v>
      </c>
      <c r="P19" s="20" t="s">
        <v>9</v>
      </c>
      <c r="Q19" s="20" t="s">
        <v>8</v>
      </c>
    </row>
    <row r="20" spans="1:17" x14ac:dyDescent="0.25">
      <c r="A20" s="19" t="s">
        <v>7</v>
      </c>
      <c r="B20" s="18">
        <f>'[1]قائمة المركز المالي'!B44/'[1]قائمة المركز المالي'!B22</f>
        <v>0.43717995920239749</v>
      </c>
      <c r="C20" s="18">
        <f>'[1]قائمة المركز المالي'!C44/'[1]قائمة المركز المالي'!C22</f>
        <v>0.42335616740344673</v>
      </c>
      <c r="D20" s="18">
        <f>'[1]قائمة المركز المالي'!D44/'[1]قائمة المركز المالي'!D22</f>
        <v>0.42261858952188014</v>
      </c>
      <c r="E20" s="18">
        <f>'[1]قائمة المركز المالي'!E44/'[1]قائمة المركز المالي'!E22</f>
        <v>0.41077554264720467</v>
      </c>
      <c r="F20" s="18">
        <f>'[1]قائمة المركز المالي'!F44/'[1]قائمة المركز المالي'!F22</f>
        <v>0.4171440061482159</v>
      </c>
      <c r="G20" s="18">
        <f>'[1]قائمة المركز المالي'!G44/'[1]قائمة المركز المالي'!G22</f>
        <v>0.42453994809067513</v>
      </c>
      <c r="H20" s="18">
        <f>'[1]قائمة المركز المالي'!H44/'[1]قائمة المركز المالي'!H22</f>
        <v>0.44150335531935536</v>
      </c>
      <c r="I20" s="18">
        <f>'[1]قائمة المركز المالي'!I44/'[1]قائمة المركز المالي'!I22</f>
        <v>0.41786074368956855</v>
      </c>
      <c r="J20" s="18">
        <f>'[1]قائمة المركز المالي'!J44/'[1]قائمة المركز المالي'!J22</f>
        <v>0.41209001015529606</v>
      </c>
      <c r="K20" s="18">
        <f>'[1]قائمة المركز المالي'!K44/'[1]قائمة المركز المالي'!K22</f>
        <v>0.42871958297531654</v>
      </c>
      <c r="L20" s="18">
        <f>'[1]قائمة المركز المالي'!L44/'[1]قائمة المركز المالي'!L22</f>
        <v>0.43379348870569173</v>
      </c>
      <c r="M20" s="18">
        <f>'[1]قائمة المركز المالي'!M44/'[1]قائمة المركز المالي'!M22</f>
        <v>0.40981870533408482</v>
      </c>
      <c r="N20" s="18">
        <f>'[1]قائمة المركز المالي'!N44/'[1]قائمة المركز المالي'!N22</f>
        <v>0.42635624980199055</v>
      </c>
      <c r="O20" s="18">
        <f>'[1]قائمة المركز المالي'!O44/'[1]قائمة المركز المالي'!O22</f>
        <v>0.51034765266466997</v>
      </c>
      <c r="P20" s="17" t="s">
        <v>6</v>
      </c>
      <c r="Q20" s="17" t="s">
        <v>5</v>
      </c>
    </row>
    <row r="22" spans="1:17" ht="17.25" x14ac:dyDescent="0.3">
      <c r="A22" s="15" t="s">
        <v>4</v>
      </c>
      <c r="B22" s="15"/>
      <c r="C22" s="15"/>
      <c r="D22" s="15"/>
      <c r="E22" s="15"/>
      <c r="F22" s="15"/>
      <c r="G22" s="15"/>
      <c r="H22" s="15"/>
      <c r="I22" s="16"/>
      <c r="J22" s="14"/>
      <c r="K22" s="14"/>
      <c r="L22" s="14"/>
      <c r="M22" s="14"/>
      <c r="N22" s="14"/>
      <c r="O22" s="14"/>
      <c r="P22" s="14"/>
    </row>
    <row r="23" spans="1:17" ht="17.25" x14ac:dyDescent="0.3">
      <c r="A23" s="16"/>
      <c r="B23" s="16"/>
      <c r="C23" s="16"/>
      <c r="D23" s="16"/>
      <c r="E23" s="16"/>
      <c r="F23" s="16"/>
      <c r="G23" s="16"/>
      <c r="H23" s="16"/>
      <c r="I23" s="15"/>
      <c r="J23" s="14"/>
      <c r="K23" s="14"/>
      <c r="L23" s="14"/>
      <c r="M23" s="14"/>
      <c r="N23" s="14"/>
      <c r="O23" s="14"/>
      <c r="P23" s="14"/>
    </row>
    <row r="24" spans="1:17" hidden="1" x14ac:dyDescent="0.25">
      <c r="A24" s="5" t="s">
        <v>3</v>
      </c>
      <c r="B24" s="13">
        <f>'[1]قائمة المركز المالي'!B38/'نسب مالية'!B27</f>
        <v>12705000</v>
      </c>
      <c r="C24" s="13">
        <f>'[1]قائمة المركز المالي'!C38/'نسب مالية'!C27</f>
        <v>12100000</v>
      </c>
      <c r="D24" s="6">
        <f>'[1]قائمة المركز المالي'!D38/'نسب مالية'!D27</f>
        <v>11000000</v>
      </c>
      <c r="E24" s="6">
        <f>'[1]قائمة المركز المالي'!E38/'نسب مالية'!E27</f>
        <v>10000000</v>
      </c>
      <c r="F24" s="6">
        <v>10000000</v>
      </c>
      <c r="G24" s="6">
        <v>10000000</v>
      </c>
      <c r="H24" s="6">
        <v>10000000</v>
      </c>
      <c r="I24" s="6">
        <v>10000000</v>
      </c>
      <c r="J24" s="6">
        <v>10000000</v>
      </c>
      <c r="K24" s="6">
        <v>10000000</v>
      </c>
      <c r="L24" s="6">
        <v>10000000</v>
      </c>
      <c r="M24" s="6">
        <v>10000000</v>
      </c>
      <c r="N24" s="6">
        <v>10000000</v>
      </c>
      <c r="O24" s="6">
        <v>10000000</v>
      </c>
    </row>
    <row r="25" spans="1:17" hidden="1" x14ac:dyDescent="0.25">
      <c r="A25" s="5" t="s">
        <v>2</v>
      </c>
      <c r="B25" s="13">
        <v>10432</v>
      </c>
      <c r="C25" s="13">
        <v>5740</v>
      </c>
      <c r="D25" s="13">
        <v>10067</v>
      </c>
      <c r="E25" s="13">
        <v>5850</v>
      </c>
      <c r="F25" s="13">
        <v>4550</v>
      </c>
      <c r="G25" s="11">
        <v>17043</v>
      </c>
      <c r="H25" s="11">
        <v>200</v>
      </c>
      <c r="I25" s="11">
        <v>1118</v>
      </c>
      <c r="J25" s="12">
        <v>0</v>
      </c>
      <c r="K25" s="11">
        <v>12904</v>
      </c>
      <c r="L25" s="6">
        <v>7980</v>
      </c>
      <c r="M25" s="6">
        <v>0</v>
      </c>
      <c r="N25" s="6">
        <v>0</v>
      </c>
      <c r="O25" s="6">
        <v>0</v>
      </c>
    </row>
    <row r="26" spans="1:17" hidden="1" x14ac:dyDescent="0.25">
      <c r="A26" s="5" t="s">
        <v>1</v>
      </c>
      <c r="B26" s="10">
        <v>291.43</v>
      </c>
      <c r="C26" s="10">
        <v>311.98</v>
      </c>
      <c r="D26" s="10">
        <v>343.18</v>
      </c>
      <c r="E26" s="10">
        <v>269</v>
      </c>
      <c r="F26" s="5">
        <v>150.43</v>
      </c>
      <c r="G26" s="9">
        <v>159.75</v>
      </c>
      <c r="H26" s="9">
        <v>172.9</v>
      </c>
      <c r="I26" s="9">
        <v>178.9</v>
      </c>
      <c r="J26" s="8">
        <v>184.90199999999999</v>
      </c>
      <c r="K26" s="8">
        <v>184.90199999999999</v>
      </c>
      <c r="L26" s="7">
        <v>184.23</v>
      </c>
      <c r="M26" s="6">
        <v>0</v>
      </c>
      <c r="N26" s="6">
        <v>0</v>
      </c>
      <c r="O26" s="6">
        <v>0</v>
      </c>
    </row>
    <row r="27" spans="1:17" hidden="1" x14ac:dyDescent="0.25">
      <c r="A27" s="5" t="s">
        <v>0</v>
      </c>
      <c r="B27" s="5">
        <v>100</v>
      </c>
      <c r="C27" s="5">
        <v>100</v>
      </c>
      <c r="D27" s="5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4">
        <v>100</v>
      </c>
      <c r="K27" s="4">
        <v>100</v>
      </c>
      <c r="L27" s="4">
        <v>100</v>
      </c>
      <c r="M27" s="4">
        <v>100</v>
      </c>
      <c r="N27" s="4">
        <v>100</v>
      </c>
      <c r="O27" s="4">
        <v>100</v>
      </c>
    </row>
    <row r="28" spans="1:17" hidden="1" x14ac:dyDescent="0.25">
      <c r="B28" s="3"/>
      <c r="C28" s="3"/>
    </row>
    <row r="30" spans="1:17" x14ac:dyDescent="0.25">
      <c r="G3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2022-02-03T13:01:25Z</dcterms:created>
  <dcterms:modified xsi:type="dcterms:W3CDTF">2022-02-03T13:01:40Z</dcterms:modified>
</cp:coreProperties>
</file>